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963"/>
  </bookViews>
  <sheets>
    <sheet name="E.2 单项工程招标控制价投标报价汇总表(表-03)【消防】" sheetId="1" r:id="rId1"/>
    <sheet name="F.1.1 分部分项工程清单计价表(表-08)【消防‖地下室~" sheetId="3" r:id="rId2"/>
    <sheet name="F.1.1 分部分项工程清单计价表(表-08)【消防‖综合楼~" sheetId="5" r:id="rId3"/>
    <sheet name="F.1.1 分部分项工程清单计价表(表-08)【消防‖教学楼~" sheetId="7" r:id="rId4"/>
    <sheet name="F.1.1 分部分项工程清单计价表(表-08)【消防‖总平安~" sheetId="9"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<sst xmlns="http://schemas.openxmlformats.org/spreadsheetml/2006/main" count="1560" uniqueCount="792">
  <si>
    <t>单项工程招标控制价/投标报价汇总表</t>
  </si>
  <si>
    <t>工程名称：西昌市川兴中学校本部新建项目\消防</t>
  </si>
  <si>
    <t>序号</t>
  </si>
  <si>
    <t xml:space="preserve">单位工程名称 </t>
  </si>
  <si>
    <t>金额(元)</t>
  </si>
  <si>
    <t>招标控价金额(元)</t>
  </si>
  <si>
    <t>投标金额(元)</t>
  </si>
  <si>
    <t>备注</t>
  </si>
  <si>
    <t>一</t>
  </si>
  <si>
    <t>分部分项工程</t>
  </si>
  <si>
    <t>1</t>
  </si>
  <si>
    <t>地下室安装工程</t>
  </si>
  <si>
    <t>2</t>
  </si>
  <si>
    <t>综合楼安装工程</t>
  </si>
  <si>
    <t>3</t>
  </si>
  <si>
    <t>教学楼安装工程</t>
  </si>
  <si>
    <t>4</t>
  </si>
  <si>
    <t>总平安装工程</t>
  </si>
  <si>
    <t>小计</t>
  </si>
  <si>
    <t>二</t>
  </si>
  <si>
    <t>税金（9%）</t>
  </si>
  <si>
    <t>三</t>
  </si>
  <si>
    <t>合计</t>
  </si>
  <si>
    <t>四</t>
  </si>
  <si>
    <t>下浮率%</t>
  </si>
  <si>
    <t>招标最高限价（含税9%）</t>
  </si>
  <si>
    <t>备注: 1、工程量说明：以上工程量为暂定工程量，最终按招标人审定为准。</t>
  </si>
  <si>
    <r>
      <t xml:space="preserve">     2、税率约定：增值税专用发票税率</t>
    </r>
    <r>
      <rPr>
        <u/>
        <sz val="12"/>
        <rFont val="宋体"/>
        <charset val="134"/>
      </rPr>
      <t xml:space="preserve">   9  %。</t>
    </r>
  </si>
  <si>
    <t xml:space="preserve">     3、其他需要说明的问题：</t>
  </si>
  <si>
    <t>分部分项工程清单与计价表</t>
  </si>
  <si>
    <t>工程名称：西昌市川兴中学校本部新建项目\消防【地下室安装工程】</t>
  </si>
  <si>
    <t>标段：施工标段招标</t>
  </si>
  <si>
    <t xml:space="preserve"> 项目编码 </t>
  </si>
  <si>
    <t>项目名称</t>
  </si>
  <si>
    <t>项目特征描述</t>
  </si>
  <si>
    <t>计量
单位</t>
  </si>
  <si>
    <t>工程量</t>
  </si>
  <si>
    <t>金额（元）</t>
  </si>
  <si>
    <t>招标控价金额（元）</t>
  </si>
  <si>
    <t>投标金额（元）</t>
  </si>
  <si>
    <t>综合单价</t>
  </si>
  <si>
    <t>合价</t>
  </si>
  <si>
    <t/>
  </si>
  <si>
    <t>0309 消防电工程</t>
  </si>
  <si>
    <t>030411003011</t>
  </si>
  <si>
    <t>（地下室）消防封闭耐火线槽 100*50</t>
  </si>
  <si>
    <t>1.名称：消防封闭耐火线槽
2.型号、规格：100*50
3.材质：详设计
4.附件：含桥架主体、盖板、隔板、弯通、三通、四通及异形弯、连接片、连接螺栓、锁扣、跨接线等所有部件
5.含按规范要求梯架、托盘和槽盒全长不大于30米时,不应少于2处与保护导体可靠连接，金属横向防火桥架BV-1*16mm2导线与接地网连接,不少于两处接地、开孔(含配管开孔)、做防火隔板、防火堵洞、刷防火漆，防腐处理后表面喷塑.
6.其它：满足设计、施工、验收规范及本项目招标技术要求</t>
  </si>
  <si>
    <t>m</t>
  </si>
  <si>
    <t>030411003012</t>
  </si>
  <si>
    <t>（地下室）消防封闭耐火线槽（带分隔板）150*100</t>
  </si>
  <si>
    <t>1.名称：消防封闭耐火线槽（带分隔板）
2.型号、规格：150*100
3.材质：详设计
4.附件：含桥架主体、盖板、隔板、弯通、三通、四通及异形弯、连接片、连接螺栓、锁扣、跨接线等所有部件
5.含按规范要求梯架、托盘和槽盒全长不大于30米时,不应少于2处与保护导体可靠连接，金属横向防火桥架BV-1*16mm2导线与接地网连接,不少于两处接地、开孔(含配管开孔)、做防火隔板、防火堵洞、刷防火漆，防腐处理后表面喷塑.
6.其它：满足设计、施工、验收规范及本项目招标技术要求</t>
  </si>
  <si>
    <t>030413001004</t>
  </si>
  <si>
    <t>（地下室）桥架普通支架制作安装</t>
  </si>
  <si>
    <t>1.名称：桥架普通支架制作安装
2.材质：型钢、圆钢、角钢等综合 
3.规格：综合考虑
4.包含制作、安装、除锈、防腐等所有工作内容
4.其他：满足招标文件、施工合同、设计规范、施工规范、政策文件要求</t>
  </si>
  <si>
    <t>kg</t>
  </si>
  <si>
    <t>8</t>
  </si>
  <si>
    <t>030411001024</t>
  </si>
  <si>
    <t>（地下室）金属软管 DN20</t>
  </si>
  <si>
    <t>1.名称：金属软管
2.材质：钢 
3.规格：SC20
4.配置形式：明配
5.接地要求：满足设计和规范要求
6.其它详见设计，满足设计、施工及验收规范要求，满足招标文件的要求。</t>
  </si>
  <si>
    <t>10</t>
  </si>
  <si>
    <t>030411004009</t>
  </si>
  <si>
    <t>（地下室）配线 WDZB1N-BYJ-1.5mm2</t>
  </si>
  <si>
    <t>1.名称：配线
2.配线形式：管内、线槽、桥架综合考虑
3.导线型号、材质、规格：WDZB1N-BYJ-1.5mm2
4.敷设部位、用途或线制：综合考虑
5.其他：设计规范、施工规范、政策文件要求。</t>
  </si>
  <si>
    <t>11</t>
  </si>
  <si>
    <t>030411004010</t>
  </si>
  <si>
    <t>（地下室）配线 WDZB1N-BYJ-2.5mm2</t>
  </si>
  <si>
    <t>1.名称：配线
2.配线形式：管内、线槽、桥架综合考虑
3.导线型号、材质、规格：WDZB1N-BYJ-2.5mm2
4.敷设部位、用途或线制：综合考虑
5.其他：设计规范、施工规范、政策文件要求。</t>
  </si>
  <si>
    <t>12</t>
  </si>
  <si>
    <t>030411004011</t>
  </si>
  <si>
    <t>（地下室）配线 WDZB1N-RYSP-2*1.5</t>
  </si>
  <si>
    <t>1.名称：配线
2.配线形式：管内、线槽、桥架综合考虑
3.导线型号、材质、规格：WDZB1N-RYSP-2*1.5
4.敷设部位、用途或线制：综合考虑
5.其他：设计规范、施工规范、政策文件要求。</t>
  </si>
  <si>
    <t>13</t>
  </si>
  <si>
    <t>030411004012</t>
  </si>
  <si>
    <t>（地下室）配线 WDZB1N-RYS-2*1.5</t>
  </si>
  <si>
    <t>1.名称：配线
2.配线形式：管内、线槽、桥架综合考虑
3.导线型号、材质、规格：WDZB1N-RYS-2*1.5
4.敷设部位、用途或线制：综合考虑
5.其他：设计规范、施工规范、政策文件要求。</t>
  </si>
  <si>
    <t>14</t>
  </si>
  <si>
    <t>030411004013</t>
  </si>
  <si>
    <t>（地下室）配线 WDZB1N-RYS-4*1.5</t>
  </si>
  <si>
    <t>1.名称：配线
2.配线形式：管内、线槽、桥架综合考虑
3.导线型号、材质、规格：WDZB1N-RYS-4*1.5
4.敷设部位、用途或线制：综合考虑
5.其他：设计规范、施工规范、政策文件要求。</t>
  </si>
  <si>
    <t>15</t>
  </si>
  <si>
    <t>030408001025</t>
  </si>
  <si>
    <t>（地下室）电力电缆 WDZB1N-YJY-2*4</t>
  </si>
  <si>
    <t>1.名称：电力电缆
2.规格、型号：WDZB1N-YJY-2*4
3.敷设方式：穿管、桥架、竖井、地沟敷设等综合考虑
4.其他：满足招标文件、施工合同、设计规范、施工规范、政策文件要求</t>
  </si>
  <si>
    <t>16</t>
  </si>
  <si>
    <t>030408001026</t>
  </si>
  <si>
    <t>（地下室）电力电缆 WDZB1N-YJY-2*2.5</t>
  </si>
  <si>
    <t>1.名称：电力电缆
2.规格、型号：WDZB1N-YJY-2*2.5
3.敷设方式：穿管、桥架、竖井、地沟敷设等综合考虑
4.其他：满足招标文件、施工合同、设计规范、施工规范、政策文件要求</t>
  </si>
  <si>
    <t>17</t>
  </si>
  <si>
    <t>030408002001</t>
  </si>
  <si>
    <t>（地下室）控制电缆 WDZB1N-KYJY-4*1.5</t>
  </si>
  <si>
    <t>1.名称：控制电缆
2.规格、型号：WDZB1N-KYJY-4*1.5
3.敷设方式：穿管、桥架、竖井、地沟敷设等综合考虑
4.其他：满足招标文件、施工合同、设计规范、施工规范、政策文件要求</t>
  </si>
  <si>
    <t>18</t>
  </si>
  <si>
    <t>030408002002</t>
  </si>
  <si>
    <t>（地下室）控制电缆 WDZB1N-KYJY-3*1.5</t>
  </si>
  <si>
    <t>1.名称：控制电缆
2.规格、型号：WDZB1N-KYJY-3*1.5
3.敷设方式：穿管、桥架、竖井、地沟敷设等综合考虑
4.其他：满足招标文件、施工合同、设计规范、施工规范、政策文件要求</t>
  </si>
  <si>
    <t>19</t>
  </si>
  <si>
    <t>030408002003</t>
  </si>
  <si>
    <t>（地下室）控制电缆 WDZB1N-KYJY-2*1.5</t>
  </si>
  <si>
    <t>1.名称：控制电缆
2.规格、型号：WDZB1N-KYJY-2*1.5
3.敷设方式：穿管、桥架、竖井、地沟敷设等综合考虑
4.其他：满足招标文件、施工合同、设计规范、施工规范、政策文件要求</t>
  </si>
  <si>
    <t>20</t>
  </si>
  <si>
    <t>030408002004</t>
  </si>
  <si>
    <t>（地下室）控制电缆 WDZB1N-KYJY-2*2.5</t>
  </si>
  <si>
    <t>1.名称：控制电缆
2.规格、型号：WDZB1N-KYJY-2*2.5
3.敷设方式：穿管、桥架、竖井、地沟敷设等综合考虑
4.其他：满足招标文件、施工合同、设计规范、施工规范、政策文件要求</t>
  </si>
  <si>
    <t>21</t>
  </si>
  <si>
    <t>030408002005</t>
  </si>
  <si>
    <t>（地下室）控制电缆 WDZB1N-KYJY-2*1.0</t>
  </si>
  <si>
    <t>1.名称：控制电缆
2.规格、型号：WDZB1N-KYJY-2*1.0
3.敷设方式：穿管、桥架、竖井、地沟敷设等综合考虑
4.其他：满足招标文件、施工合同、设计规范、施工规范、政策文件要求</t>
  </si>
  <si>
    <t>22</t>
  </si>
  <si>
    <t>030408006012</t>
  </si>
  <si>
    <t>（地下室）控制电缆终端头制作安装 电缆芯数（芯） ≤6</t>
  </si>
  <si>
    <t>1.名称：控制电缆终端头制作安装 
2.型号：电缆芯数（芯） ≤6
3.材质、类型：综合考虑
4.安装部位：综合考虑
5.电压等级（kV）：满足设计要求
6.其他：满足设计、规范、技术标准、图集、招标文件、合同等的要求</t>
  </si>
  <si>
    <t>个</t>
  </si>
  <si>
    <t>23</t>
  </si>
  <si>
    <t>030502007003</t>
  </si>
  <si>
    <t>配线 单芯光纤</t>
  </si>
  <si>
    <t>1.名称：配线
2.配线形式：管内、线槽、桥架综合考虑
3.导线型号、材质、规格：单芯光纤
4.敷设部位、用途或线制：综合考虑
5.其他：设计规范、施工规范、政策文件要求。</t>
  </si>
  <si>
    <t>24</t>
  </si>
  <si>
    <t>030904008001</t>
  </si>
  <si>
    <t>报警接线端子箱（XD）</t>
  </si>
  <si>
    <t>1.名称：报警接线端子箱（XD）
2.规格:详设计
3.安装方式：详设计
4.其他：为完成本项目安装的所有工作内容,满足设计规范，符合业主要求</t>
  </si>
  <si>
    <t>台</t>
  </si>
  <si>
    <t>25</t>
  </si>
  <si>
    <t>030904006001</t>
  </si>
  <si>
    <t>地址码手动火灾报警按钮（带电话插孔）</t>
  </si>
  <si>
    <t>1.名称:地址码手动火灾报警按钮（带电话插孔）
2.规格:详设计
3.安装方式：详设计
4.其他：为完成本项目安装的所有工作内容,满足设计规范，符合业主要求</t>
  </si>
  <si>
    <t>26</t>
  </si>
  <si>
    <t>030904001001</t>
  </si>
  <si>
    <t>放气指示灯</t>
  </si>
  <si>
    <t>1.名称:放气指示灯
2.规格:详设计
3.安装方式：详设计
4.其他：为完成本项目安装的所有工作内容,满足设计规范，符合业主要求</t>
  </si>
  <si>
    <t>27</t>
  </si>
  <si>
    <t>030904006002</t>
  </si>
  <si>
    <t>消防专用电话分机</t>
  </si>
  <si>
    <t>1.名称:消防专用电话分机
2.规格:详设计
3.安装方式：详设计
4.其他：为完成本项目安装的所有工作内容,满足设计规范，符合业主要求</t>
  </si>
  <si>
    <t>28</t>
  </si>
  <si>
    <t>030904003001</t>
  </si>
  <si>
    <t>地址码消火栓按钮</t>
  </si>
  <si>
    <t>1.名称:地址码消火栓按钮
2.规格:详设计
3.安装方式：详设计
4.其他：为完成本项目安装的所有工作内容,满足设计规范，符合业主要求</t>
  </si>
  <si>
    <t>29</t>
  </si>
  <si>
    <t>030904007001</t>
  </si>
  <si>
    <t>地址码点型感烟探测器</t>
  </si>
  <si>
    <t>1.名称：地址码点型感烟探测器
2.规格:详设计
3.安装方式：详设计
4.其他：满足设计规范要求</t>
  </si>
  <si>
    <t>30</t>
  </si>
  <si>
    <t>030904007002</t>
  </si>
  <si>
    <t>地址码点型感温探测器</t>
  </si>
  <si>
    <t>1.名称：地址码点型感温探测器
2.规格:详设计
3.安装方式：详设计
4.其他：满足设计规范要求</t>
  </si>
  <si>
    <t>31</t>
  </si>
  <si>
    <t>030904005001</t>
  </si>
  <si>
    <t>地址码火灾声光警报器（带语音提示功能）</t>
  </si>
  <si>
    <t>1.名称:地址码火灾声光警报器（带语音提示功能）
2.规格:详设计
3.安装方式：壁挂方式安装，底边距地2.2m安装
4.其他：为完成本项目安装的所有工作内容,满足设计规范，符合业主要求</t>
  </si>
  <si>
    <t>32</t>
  </si>
  <si>
    <t>030904008002</t>
  </si>
  <si>
    <t>总线电话模块</t>
  </si>
  <si>
    <t>1.名称 :总线电话模块
2.规格:详设计
3.安装方式：设备就近安装，且旁边有100mmx100mm标识
4.其他：为完成本项目安装的所有工作内容,满足设计规范，符合业主要求</t>
  </si>
  <si>
    <t>33</t>
  </si>
  <si>
    <t>030904008003</t>
  </si>
  <si>
    <t>地址码输入模块</t>
  </si>
  <si>
    <t>1.名称 :地址码输入模块
2.规格:详设计
3.安装方式：设备就近安装，且旁边有100mmx100mm标识
4.其他：为完成本项目安装的所有工作内容,满足设计规范，符合业主要求</t>
  </si>
  <si>
    <t>34</t>
  </si>
  <si>
    <t>030904008004</t>
  </si>
  <si>
    <t>地址码输入／输出模块</t>
  </si>
  <si>
    <t>1.名称:地址码输入／输出模块 
2.规格:详设计
3.安装方式：详设计
4.其他：为完成本项目安装的所有工作内容,满足设计规范，符合业主要求</t>
  </si>
  <si>
    <t>35</t>
  </si>
  <si>
    <t>030904008005</t>
  </si>
  <si>
    <t>消防设备电源监控模块</t>
  </si>
  <si>
    <t>1.名称：消防设备电源监控模块
2.规格:详设计
3.安装方式：详设计
4.其他：为完成本项目安装的所有工作内容,满足设计规范，符合业主要求</t>
  </si>
  <si>
    <t>36</t>
  </si>
  <si>
    <t>030904008006</t>
  </si>
  <si>
    <t>短路隔离器</t>
  </si>
  <si>
    <t>1.名称:短路隔离器
2.规格:详设计
3.安装方式：详设计
4.其他：为完成本项目安装的所有工作内容,满足设计规范，符合业主要求</t>
  </si>
  <si>
    <t>37</t>
  </si>
  <si>
    <t>030602001001</t>
  </si>
  <si>
    <t>区域显示器（火灾显示盘）</t>
  </si>
  <si>
    <t>1.名称：区域显示器（火灾显示盘）
2.型号：详设计
3 规格：详设计
4.其他：满足设计及规范要求</t>
  </si>
  <si>
    <t>38</t>
  </si>
  <si>
    <t>030904008007</t>
  </si>
  <si>
    <t>模块箱</t>
  </si>
  <si>
    <t>1.名称：模块箱
2.规格：箱内安装的模块数量综合考虑，模块另计
3.安装部位及方式：综合考虑
4.其它：满足设计、规范及招标文件要求</t>
  </si>
  <si>
    <t>39</t>
  </si>
  <si>
    <t>030506004001</t>
  </si>
  <si>
    <t>吸顶式消防广播</t>
  </si>
  <si>
    <t>1.名称：吸顶式消防广播
2.功能：综合 
3.规格：3W 
4.安装方式：综合</t>
  </si>
  <si>
    <t>40</t>
  </si>
  <si>
    <t>030507008002</t>
  </si>
  <si>
    <t>防火门监控分机 ZXMF</t>
  </si>
  <si>
    <t>1.名称：防火门监控分机
2.型号、规格及技术参数：ZXMF
3.安装部位及方式：综合考虑
4.其它：满足设计、规范及招标文件要求</t>
  </si>
  <si>
    <t>41</t>
  </si>
  <si>
    <t>030507001001</t>
  </si>
  <si>
    <t>门磁开关</t>
  </si>
  <si>
    <t>1.名称：门磁开关 
2.类别：满足设计及规范要求
3.规格：满足设计及规范要求</t>
  </si>
  <si>
    <t>42</t>
  </si>
  <si>
    <t>030507007001</t>
  </si>
  <si>
    <t>电动闭门器</t>
  </si>
  <si>
    <t>1.名称：电动闭门器
2.类别：满足设计及规范要求
3.规格：满足设计及规范要求</t>
  </si>
  <si>
    <t>43</t>
  </si>
  <si>
    <t>030904008008</t>
  </si>
  <si>
    <t>防火门监控模块（常闭）</t>
  </si>
  <si>
    <t>1.名称：防火门监控模块（常闭）
2.规格：详设计 
3.类型：详设计
4.输出形式：详设计</t>
  </si>
  <si>
    <t>44</t>
  </si>
  <si>
    <t>030904009001</t>
  </si>
  <si>
    <t>气体灭火控制器</t>
  </si>
  <si>
    <t>1.名称:气体灭火控制器
2.安装方式:详设计
3.控制点数量:详设计
4.其它：满足设计、施工、验收规范及本项目招标技术要求</t>
  </si>
  <si>
    <t>45</t>
  </si>
  <si>
    <t>030904009002</t>
  </si>
  <si>
    <t>CO浓度控制器 RXPF KQ</t>
  </si>
  <si>
    <t>1.名称:CO浓度控制器 RXPF KQ
2.安装方式:详设计
3.控制点数量:详设计
4.其它：满足设计、施工、验收规范及本项目招标技术要求</t>
  </si>
  <si>
    <t>46</t>
  </si>
  <si>
    <t>030904008009</t>
  </si>
  <si>
    <t>CO浓度探测器 RXPF-CO</t>
  </si>
  <si>
    <t>1.名称：CO浓度探测器 RXPF-CO
2.型号：按设计要求
3.其它符合规范及设计要求</t>
  </si>
  <si>
    <t>47</t>
  </si>
  <si>
    <t>030507008003</t>
  </si>
  <si>
    <t>消防电源监控分机 ZXFJ</t>
  </si>
  <si>
    <t>1.名称：消防电源监控分机 ZXFJ
2.型号、规格及技术参数：详设计
3.安装部位及方式：综合考虑
4.其它：满足设计、规范及招标文件要求</t>
  </si>
  <si>
    <t>48</t>
  </si>
  <si>
    <t>030905001001</t>
  </si>
  <si>
    <t>防火控制装置调试 电动防火门（窗）</t>
  </si>
  <si>
    <t>1.名称：防火控制装置调试 电动防火门（窗）
2.类型：电动防火门（窗）
3.其它：满足设计、规范及招标文件要求</t>
  </si>
  <si>
    <t>点</t>
  </si>
  <si>
    <t>49</t>
  </si>
  <si>
    <t>030905001002</t>
  </si>
  <si>
    <t>自动报警系统调试</t>
  </si>
  <si>
    <t>1.名称：自动报警系统调试
2.点数线制：综合考虑
3.自动报警、消防联动、消防电源监控、防火门监控、应急照明控制系统新装末端设备与已建消防主机设备匹配，新建末端设备需与已建消防主机兼容
4.包含自动报警、消防联动、消防电源监控、防火门监控、应急照明控制系统新建与已建联动联调
5.包含自动报警、消防联动、消防电源监控、防火门监控、应急照明控制系统新建单调、新建联调
6.其它：满足设计、规范及招标文件要求</t>
  </si>
  <si>
    <t>系统</t>
  </si>
  <si>
    <t>50</t>
  </si>
  <si>
    <t>030905003001</t>
  </si>
  <si>
    <t>防火控制装置调试 消防风机调试</t>
  </si>
  <si>
    <t>1.名称:防火控制装置调试
2.类型:消防风机调试
3.其它：满足设计、规范及招标文件要求</t>
  </si>
  <si>
    <t>51</t>
  </si>
  <si>
    <t>030409010002</t>
  </si>
  <si>
    <t>浪涌保护器</t>
  </si>
  <si>
    <t>1.名称：浪涌保护器 
2.规格：详设计 
3.安装形式：综合 
4.其他要求：满足设计、相关图集、标准及招标技术要求</t>
  </si>
  <si>
    <t>分部小计</t>
  </si>
  <si>
    <t>0309 消防水工程</t>
  </si>
  <si>
    <t>52</t>
  </si>
  <si>
    <t>030901001001</t>
  </si>
  <si>
    <t>喷淋热浸镀锌钢管 DN25</t>
  </si>
  <si>
    <t>1.名称：喷淋热浸镀锌钢管 
2.介质:综合考虑
3.材质、规格：热浸镀锌钢管 DN25
4.连接形式:管道DN&lt;50时,采用螺纹或卡压连接;当DN≥50时,采用卡箍或法兰连接
5.各种管件安装
6.其他要求：满足设计、相关图集、标准及招标技术要求</t>
  </si>
  <si>
    <t>53</t>
  </si>
  <si>
    <t>030801001001</t>
  </si>
  <si>
    <t>喷淋热浸镀锌钢管 DN32</t>
  </si>
  <si>
    <t>1.名称：喷淋热浸镀锌钢管 
2.介质:综合考虑
3.材质、规格：热浸镀锌钢管 DN32
4.连接形式:管道DN&lt;50时,采用螺纹或卡压连接;当DN≥50时,采用卡箍或法兰连接
5.各种管件安装
6.其他要求：满足设计、相关图集、标准及招标技术要求</t>
  </si>
  <si>
    <t>54</t>
  </si>
  <si>
    <t>030901001002</t>
  </si>
  <si>
    <t>喷淋热浸镀锌钢管 DN40</t>
  </si>
  <si>
    <t>1.名称：喷淋热浸镀锌钢管 
2.介质:综合考虑
3.材质、规格：热浸镀锌钢管 DN40
4.连接形式:管道DN&lt;50时,采用螺纹或卡压连接;当DN≥50时,采用卡箍或法兰连接
5.各种管件安装
6.其他要求：满足设计、相关图集、标准及招标技术要求</t>
  </si>
  <si>
    <t>55</t>
  </si>
  <si>
    <t>030901001003</t>
  </si>
  <si>
    <t>喷淋热浸镀锌钢管 DN50</t>
  </si>
  <si>
    <t>1.名称：喷淋热浸镀锌钢管 
2.介质:综合考虑
3.材质、规格：热浸镀锌钢管 DN50
4.连接形式:管道DN&lt;50时,采用螺纹或卡压连接;当DN≥50时,采用卡箍或法兰连接
5.各种管件安装
6.其他要求：满足设计、相关图集、标准及招标技术要求</t>
  </si>
  <si>
    <t>56</t>
  </si>
  <si>
    <t>030801001002</t>
  </si>
  <si>
    <t>喷淋热浸镀锌钢管 DN65</t>
  </si>
  <si>
    <t>1.名称：喷淋热浸镀锌钢管
2.介质:综合考虑
3.材质、规格：热浸镀锌钢管 DN65
4.连接形式:管道DN&lt;50时,采用螺纹或卡压连接;当DN≥50时,采用卡箍或法兰连接
5.各种管件安装
6.其他要求：满足设计、相关图集、标准及招标技术要求</t>
  </si>
  <si>
    <t>57</t>
  </si>
  <si>
    <t>030901001004</t>
  </si>
  <si>
    <t>喷淋热浸镀锌钢管 DN80</t>
  </si>
  <si>
    <t>1.名称：喷淋热浸镀锌钢管 
2.介质:综合考虑
3.材质、规格：热浸镀锌钢管 DN80
4.连接形式:管道DN&lt;50时,采用螺纹或卡压连接;当DN≥50时,采用卡箍或法兰连接
5.各种管件安装
6.其他要求：满足设计、相关图集、标准及招标技术要求</t>
  </si>
  <si>
    <t>58</t>
  </si>
  <si>
    <t>030801001003</t>
  </si>
  <si>
    <t>喷淋热浸镀锌钢管 DN100</t>
  </si>
  <si>
    <t>1.名称：喷淋热浸镀锌钢管 
2.介质:综合考虑
3.材质、规格：热浸镀锌钢管 DN100
4.连接形式:管道DN&lt;50时,采用螺纹或卡压连接;当DN≥50时,采用卡箍或法兰连接
5.各种管件安装
6.其他要求：满足设计、相关图集、标准及招标技术要求</t>
  </si>
  <si>
    <t>59</t>
  </si>
  <si>
    <t>030801001004</t>
  </si>
  <si>
    <t>喷淋热浸镀锌钢管 DN125</t>
  </si>
  <si>
    <t>1.名称：喷淋热浸镀锌钢管
2.介质:综合考虑
3.材质、规格：热浸镀锌钢管 DN125
4.连接形式:管道DN&lt;50时,采用螺纹或卡压连接;当DN≥50时,采用卡箍或法兰连接
5.各种管件安装
6.其他要求：满足设计、相关图集、标准及招标技术要求</t>
  </si>
  <si>
    <t>60</t>
  </si>
  <si>
    <t>030801001005</t>
  </si>
  <si>
    <t>喷淋热浸镀锌钢管 DN150</t>
  </si>
  <si>
    <t>1.名称：喷淋热浸镀锌钢管 
2.介质:综合考虑
3.材质、规格：热浸镀锌钢管 DN150
4.连接形式:管道DN&lt;50时,采用螺纹或卡压连接;当DN≥50时,采用卡箍或法兰连接
5.各种管件安装
6.其他要求：满足设计、相关图集、标准及招标技术要求</t>
  </si>
  <si>
    <t>61</t>
  </si>
  <si>
    <t>030801001006</t>
  </si>
  <si>
    <t>喷淋热浸镀锌钢管 DN200</t>
  </si>
  <si>
    <t>1.名称：喷淋热浸镀锌钢管 
2.介质:综合考虑
3.材质、规格：热浸镀锌钢管 DN200
4.连接形式:管道DN&lt;50时,采用螺纹或卡压连接;当DN≥50时,采用卡箍或法兰连接
5.各种管件安装
6.其他要求：满足设计、相关图集、标准及招标技术要求</t>
  </si>
  <si>
    <t>62</t>
  </si>
  <si>
    <t>030801001007</t>
  </si>
  <si>
    <t>消火栓热浸镀锌钢管 DN65</t>
  </si>
  <si>
    <t>1.名称：热浸镀锌钢管 
2.介质:综合考虑
3.材质、规格：内外壁热镀锌钢管 DN65
4.连接形式:管道DN&lt;50时,采用螺纹或卡压连接;当DN≥50时,采用卡箍或法兰连接
5.各种管件安装
6.其他要求：满足设计、相关图集、标准及招标技术要求</t>
  </si>
  <si>
    <t>63</t>
  </si>
  <si>
    <t>030801001008</t>
  </si>
  <si>
    <t>消火栓热浸镀锌钢管 DN150</t>
  </si>
  <si>
    <t>1.名称：热浸镀锌钢管 
2.介质:综合考虑
3.材质、规格：内外壁热镀锌钢管 DN150
4.连接形式:管道DN&lt;50时,采用螺纹或卡压连接;当DN≥50时,采用卡箍或法兰连接
5.各种管件安装
6.其他要求：满足设计、相关图集、标准及招标技术要求</t>
  </si>
  <si>
    <t>64</t>
  </si>
  <si>
    <t>030801001009</t>
  </si>
  <si>
    <t>消火栓热浸镀锌钢管 DN200</t>
  </si>
  <si>
    <t>1.名称：消火栓热浸镀锌钢管
2.介质:综合考虑
3.材质、规格：热浸镀锌钢管 DN200
4.连接形式:管道DN&lt;50时,采用螺纹或卡压连接;当DN≥50时,采用卡箍或法兰连接
5.各种管件安装
6.其他要求：满足设计、相关图集、标准及招标技术要求</t>
  </si>
  <si>
    <t>65</t>
  </si>
  <si>
    <t>030801001010</t>
  </si>
  <si>
    <t>铸铁管道 DN150</t>
  </si>
  <si>
    <t>1.名称：铸铁管道
2.介质:综合考虑
3.材质、规格： DN150
4.连接形式:管道DN&lt;50时,采用螺纹或卡压连接;当DN≥50时,采用卡箍或法兰连接
5.各种管件安装
6.其他要求：满足设计、相关图集、标准及招标技术要求</t>
  </si>
  <si>
    <t>66</t>
  </si>
  <si>
    <t>031003003001</t>
  </si>
  <si>
    <t>（地下室）安全信号阀 DN125</t>
  </si>
  <si>
    <t>1.名称：安全信号阀
2.型号、规格：DN125
3.连接形式：法兰连接,，含法兰安装
4.材质：碳钢
5.其它：含强度及严密性试验、含所需法兰及安装配套附件
6.其他要求：满足设计、相关图集、标准及招标技术要求要求</t>
  </si>
  <si>
    <t>67</t>
  </si>
  <si>
    <t>031003003002</t>
  </si>
  <si>
    <t>（地下室）安全信号阀 DN150</t>
  </si>
  <si>
    <t>1.名称：安全信号阀
2.型号、规格：DN150
3.连接形式：法兰连接,，含法兰安装
4.材质：碳钢
5.其它：含强度及严密性试验、含所需法兰及安装配套附件
6.其他要求：满足设计、相关图集、标准及招标技术要求要求</t>
  </si>
  <si>
    <t>68</t>
  </si>
  <si>
    <t>031003003003</t>
  </si>
  <si>
    <t>（地下室）蝶阀 DN65</t>
  </si>
  <si>
    <t>1.名称：蝶阀
2.型号、规格：DN65
3.连接形式：法兰连接,，含法兰安装
4.材质：碳钢
5.其它：含强度及严密性试验、含所需法兰及安装配套附件
6.其他要求：满足设计、相关图集、标准及招标技术要求要求</t>
  </si>
  <si>
    <t>69</t>
  </si>
  <si>
    <t>030807003001</t>
  </si>
  <si>
    <t>（地下室）蝶阀 DN100</t>
  </si>
  <si>
    <t>1.名称：蝶阀
2.型号、规格：DN100
3.连接形式：法兰连接,，含法兰安装
4.材质：碳钢
5.其它：含强度及严密性试验、含所需法兰及安装配套附件
6.其他要求：满足设计、相关图集、标准及招标技术要求要求</t>
  </si>
  <si>
    <t>70</t>
  </si>
  <si>
    <t>031003003004</t>
  </si>
  <si>
    <t>（地下室）蝶阀 DN150</t>
  </si>
  <si>
    <t>1.名称：蝶阀
2.型号、规格：DN150
3.连接形式：法兰连接,，含法兰安装
4.材质：碳钢
5.其它：含强度及严密性试验、含所需法兰及安装配套附件
6.其他要求：满足设计、相关图集、标准及招标技术要求要求</t>
  </si>
  <si>
    <t>71</t>
  </si>
  <si>
    <t>031003003005</t>
  </si>
  <si>
    <t>（地下室）明杆闸阀 DN150</t>
  </si>
  <si>
    <t>1.名称：明杆闸阀
2.型号、规格：DN150
3.连接形式：法兰连接,，含法兰安装
4.材质：碳钢
5.其它：含强度及严密性试验、含所需法兰及安装配套附件
6.其他要求：满足设计、相关图集、标准及招标技术要求要求</t>
  </si>
  <si>
    <t>72</t>
  </si>
  <si>
    <t>031003003006</t>
  </si>
  <si>
    <t>（地下室）明杆闸阀 DN200</t>
  </si>
  <si>
    <t>1.名称：明杆闸阀
2.型号、规格：DN200
3.连接形式：法兰连接,，含法兰安装
4.材质：碳钢
5.其它：含强度及严密性试验、含所需法兰及安装配套附件
6.其他要求：满足设计、相关图集、标准及招标技术要求要求</t>
  </si>
  <si>
    <t>73</t>
  </si>
  <si>
    <t>031003003007</t>
  </si>
  <si>
    <t>（地下室）泄压阀 DN150</t>
  </si>
  <si>
    <t>1.名称：泄压阀
2.型号、规格：DN150
3.连接形式：法兰连接,，含法兰安装
4.材质：碳钢
5.其它：含强度及严密性试验、含所需法兰及安装配套附件
6.其他要求：满足设计、相关图集、标准及招标技术要求要求</t>
  </si>
  <si>
    <t>74</t>
  </si>
  <si>
    <t>031003003008</t>
  </si>
  <si>
    <t>（地下室）止回阀 DN150</t>
  </si>
  <si>
    <t>1.名称：止回阀
2.型号、规格：DN150
3.连接形式：法兰连接,，含法兰安装
4.材质：碳钢
5.其它：含强度及严密性试验、含所需法兰及安装配套附件
6.其他要求：满足设计、相关图集、标准及招标技术要求要求</t>
  </si>
  <si>
    <t>75</t>
  </si>
  <si>
    <t>031003001001</t>
  </si>
  <si>
    <t>（地下室）截止阀 DN150</t>
  </si>
  <si>
    <t>1.名称：截止阀
2.型号、规格：DN150
3.材质：详设计
4.连接方式：法兰连接，含法兰
5.其他：满足设计及规范要求</t>
  </si>
  <si>
    <t>76</t>
  </si>
  <si>
    <t>030901008001</t>
  </si>
  <si>
    <t>末端试水装置 DN25</t>
  </si>
  <si>
    <t>1.规格:DN25mm
2.组装形式:成套型
3.包含压力表、试水接头(流量系数 K=80)、球阀等
4.末端试水装置的试水接头流量系数为K=80,接管管径为DN25，作法详国标图集20S206</t>
  </si>
  <si>
    <t>组</t>
  </si>
  <si>
    <t>77</t>
  </si>
  <si>
    <t>030901003001</t>
  </si>
  <si>
    <t>闭式喷头</t>
  </si>
  <si>
    <t>1.名称：闭式喷头
2.吊顶区域内的喷头为下垂型玻璃球闭式喷头ZSTX-15/68，K＝80
3.厨房操作间喷淋采用下垂型玻玻璃球闭式喷头ZSTX-15/93，K＝80
4.地下室及柴油发电机房采用直立型玻璃球闭式喷头，柴油发电机房动作温度93℃头，其余地方型号为ZSTZ-15/68，K＝80；动作温度68℃，喷淋系统的安装详20S206</t>
  </si>
  <si>
    <t>78</t>
  </si>
  <si>
    <t>030901013001</t>
  </si>
  <si>
    <t>手提式灭火器 MF/ABC4</t>
  </si>
  <si>
    <t>1.名称:手提式灭火器
2.规格、型号:MF/ABC4，含磷酸铵盐干粉灭火剂
3.附件：含灭火器放置箱(每个放置箱内2具)</t>
  </si>
  <si>
    <t>79</t>
  </si>
  <si>
    <t>030901013002</t>
  </si>
  <si>
    <t>手提式灭火器 MF/ABC5</t>
  </si>
  <si>
    <t>1.名称:手提式灭火器
2.规格、型号:MF/ABC5，含磷酸铵盐干粉灭火剂
3.附件：含灭火器放置箱(每个放置箱内2具)</t>
  </si>
  <si>
    <t>80</t>
  </si>
  <si>
    <t>030901006001</t>
  </si>
  <si>
    <t>水流指示器 DN125</t>
  </si>
  <si>
    <t>1.名称：水流指示器
2.型号、规格：DN125
3.连接形式：法兰连接,，含法兰安装
4.安装部位：详设计
5.其它：含强度及严密性试验、含所需法兰及安装配套附件
6.其他要求：满足设计、相关图集、标准及招标技术要求要求</t>
  </si>
  <si>
    <t>81</t>
  </si>
  <si>
    <t>030901006002</t>
  </si>
  <si>
    <t>水流指示器 DN150</t>
  </si>
  <si>
    <t>1.名称：水流指示器
2.型号、规格：DN150
3.连接形式：法兰连接,，含法兰安装
4.安装部位：详设计
5.其它：含强度及严密性试验、含所需法兰及安装配套附件
6.其他要求：满足设计、相关图集、标准及招标技术要求要求</t>
  </si>
  <si>
    <t>82</t>
  </si>
  <si>
    <t>030601002001</t>
  </si>
  <si>
    <t>压力表</t>
  </si>
  <si>
    <t>1.名称：压力表 
2.型号：详设计 
3.规格：详设计
4.包含表阀、表座、表弯及连接接头等
5.其他：满足设计及规范要求</t>
  </si>
  <si>
    <t>83</t>
  </si>
  <si>
    <t>030807003002</t>
  </si>
  <si>
    <t>直读式流量计</t>
  </si>
  <si>
    <t>1.名称：直读式流量计
2.规格：综合
3.材质：详设计
4.其他要求：满足设计、相关图集、标准及招标技术要求要求</t>
  </si>
  <si>
    <t>84</t>
  </si>
  <si>
    <t>030807003003</t>
  </si>
  <si>
    <t>压力开关</t>
  </si>
  <si>
    <t>1.名称：压力开关
2.规格：综合
3.材质：详设计
4.其他要求：满足设计、相关图集、标准及招标技术要求要求</t>
  </si>
  <si>
    <t>85</t>
  </si>
  <si>
    <t>030901010001</t>
  </si>
  <si>
    <t>单栓消火栓（带消防软管卷盘)</t>
  </si>
  <si>
    <t>1.安装部位：室内
2.型号、规格：采用丙型带灭火器箱组合式消防柜，型号：SG18B65Z-J（单栓），参照国标15S202-18页。内设：SNZ65（或SNW65）消火栓一支；QZ19/Φ19型直流水枪一只；DN65mm衬胶水带一根（长25m）；JPS1.6-19消防软管卷盘一套（软管长30米），手提式磷酸铵盐干粉灭火器2具，在消火栓栓口压力大于0.5MPa处，均设置减压稳压型消火栓，栓口出水压力0.35Mpa  暗敷消火栓的背面设置耐火极限不低于其墙壁耐火极限的钢板，筑内部消火栓箱门不应被装饰物遮掩，消火栓箱门四周的装修材料颜色应与消火栓箱门的颜色有明显区别或在消火栓箱门表面设置发光标志
3.消火栓类型：按栓口压力等级综合考虑
4.其他要求：满足设计、相关图集、标准及技术要求</t>
  </si>
  <si>
    <t>套</t>
  </si>
  <si>
    <t>86</t>
  </si>
  <si>
    <t>030601005001</t>
  </si>
  <si>
    <t>玻璃管水位计</t>
  </si>
  <si>
    <t>1.名称：玻璃管水位计
2.型号：详设计
3 规格：详设计
4.其他：满足设计及规范要求</t>
  </si>
  <si>
    <t>87</t>
  </si>
  <si>
    <t>030601005002</t>
  </si>
  <si>
    <t>就地液位显示装置</t>
  </si>
  <si>
    <t>1.名称：就地液位显示装置
2.型号：详设计
3 规格：详设计
4.其他：满足设计及规范要求</t>
  </si>
  <si>
    <t>88</t>
  </si>
  <si>
    <t>030902009001</t>
  </si>
  <si>
    <t>无管网七氟丙烷气体灭火装置 GQQ150/2.5-PAVLN</t>
  </si>
  <si>
    <t>1.名称:无管网七氟丙烷气体灭火装置 
2.型号:GQQ150/2.5-PAVLN
3.设计用量：240Kg；含充装药剂
4.同一防护区内的预制灭火系统装置多于1台时，必须能同时启动,其动作响应时差不得大于2s。门窗必须采用火灾时能自行关闭的门窗
5.其他：满足设计及规范要求</t>
  </si>
  <si>
    <t>89</t>
  </si>
  <si>
    <t>030905004001</t>
  </si>
  <si>
    <t>气体灭火系统装置调试 240Kg</t>
  </si>
  <si>
    <t>1.名称:气体灭火系统装置调试
2.规格型号、容量：240Kg
3.其他详见设计及规范要求</t>
  </si>
  <si>
    <t>90</t>
  </si>
  <si>
    <t>030804001001</t>
  </si>
  <si>
    <t>钢制偏心异径管 DN200*100</t>
  </si>
  <si>
    <t>1.材质：碳钢 
2.规格：DN200*100
3.连接方式：法兰连接 
4.补强圈材质、规格：详设计
5.各类连接方式所需的主材、辅材综合考虑、压力试验及调试符合施工规范要求
6.其它:满足施工验收规范及本项目招标技术要求</t>
  </si>
  <si>
    <t>91</t>
  </si>
  <si>
    <t>030804001002</t>
  </si>
  <si>
    <t>钢制同心异径管 DN150*100</t>
  </si>
  <si>
    <t>1.材质：碳钢 
2.规格：DN150*100
3.连接方式：法兰连接 
4.补强圈材质、规格：详设计
5.各类连接方式所需的主材、辅材综合考虑、压力试验及调试符合施工规范要求
6.其它:满足施工验收规范及本项目招标技术要求</t>
  </si>
  <si>
    <t>92</t>
  </si>
  <si>
    <t>030807003004</t>
  </si>
  <si>
    <t>18目防虫网</t>
  </si>
  <si>
    <t>1.名称:18目防虫网
2.规格：综合
3.其他要求：满足设计、相关图集、标准及招标技术要求</t>
  </si>
  <si>
    <t>93</t>
  </si>
  <si>
    <t>030901004001</t>
  </si>
  <si>
    <t>湿式报警阀 DN150</t>
  </si>
  <si>
    <t>1.名称:湿式报警阀
2.规格：ZSFZ型 DN150
3.其他要求：满足设计、相关图集、标准及招标技术要求</t>
  </si>
  <si>
    <t>94</t>
  </si>
  <si>
    <t>030901008002</t>
  </si>
  <si>
    <t>（地下室）单栓试水阀装置 DN25</t>
  </si>
  <si>
    <t>1.类型：单栓试水阀装置
2.材质：详设计 
3.规格、压力等级：DN25 
4.连接形式：螺纹连接 
5.包含截止阀、试水接头(流量系数 K=80)、排水漏斗等</t>
  </si>
  <si>
    <t>95</t>
  </si>
  <si>
    <t>030901008003</t>
  </si>
  <si>
    <t>（地下室）试水阀 DN65</t>
  </si>
  <si>
    <t>1.规格:DN65
2.组装形式:成套型</t>
  </si>
  <si>
    <t>96</t>
  </si>
  <si>
    <t>031003003009</t>
  </si>
  <si>
    <t>（地下室）Y型过滤器 DN150</t>
  </si>
  <si>
    <t>1.名称：Y型过滤器
2.型号、规格：DN150
3.连接形式：法兰连接,，含法兰安装
4.材质：碳钢
5.其它：含强度及严密性试验、含所需法兰及安装配套附件
6.其他要求：满足设计、相关图集、标准及招标技术要求要求</t>
  </si>
  <si>
    <t>97</t>
  </si>
  <si>
    <t>031003003010</t>
  </si>
  <si>
    <t>（地下室）Y型过滤器 DN200</t>
  </si>
  <si>
    <t>1.名称：Y型过滤器
2.型号、规格：DN200
3.连接形式：法兰连接,，含法兰安装
4.材质：碳钢
5.其它：含强度及严密性试验、含所需法兰及安装配套附件
6.其他要求：满足设计、相关图集、标准及招标技术要求要求</t>
  </si>
  <si>
    <t>98</t>
  </si>
  <si>
    <t>030807003005</t>
  </si>
  <si>
    <t>（地下室）可曲挠橡胶接头 DN150</t>
  </si>
  <si>
    <t>1.名称：可曲挠橡胶接头
2.型号、规格：DN150
3.连接形式：法兰连接,，含法兰安装
4.材质：橡胶
5.其它：含强度及严密性试验、含所需法兰及安装配套附件
6.其他要求：满足设计、相关图集、标准及招标技术要求要求</t>
  </si>
  <si>
    <t>99</t>
  </si>
  <si>
    <t>030807003006</t>
  </si>
  <si>
    <t>（地下室）可曲挠橡胶接头 DN200</t>
  </si>
  <si>
    <t>1.名称：可曲挠橡胶接头
2.型号、规格：DN200
3.连接形式：法兰连接,，含法兰安装
4.材质：橡胶
5.其它：含强度及严密性试验、含所需法兰及安装配套附件
6.其他要求：满足设计、相关图集、标准及招标技术要求要求</t>
  </si>
  <si>
    <t>100</t>
  </si>
  <si>
    <t>030807003007</t>
  </si>
  <si>
    <t>水锤消除器 DN150</t>
  </si>
  <si>
    <t>1.名称：水锤消除器
2.型号、规格：DN150
3.连接形式：法兰连接,，含法兰安装
4.材质：碳钢
5.其它：含强度及严密性试验、含所需法兰及安装配套附件
6.其他要求：满足设计、相关图集、标准及招标技术要求要求</t>
  </si>
  <si>
    <t>101</t>
  </si>
  <si>
    <t>030109001001</t>
  </si>
  <si>
    <t>喷淋泵 XBD5.0/30G-FLG</t>
  </si>
  <si>
    <t>1.名称:喷淋泵
2.型号:XBD5.0/30G-FLG
3.规格:H=50m,Q=30L/S,N=30KW
4.包含设备配带控制柜、设备底座、设备接地、电机检查接线等
5.其他：满足设计及规范要求</t>
  </si>
  <si>
    <t>102</t>
  </si>
  <si>
    <t>030109001002</t>
  </si>
  <si>
    <t>消火栓泵 XBD8.0/20G-FLG</t>
  </si>
  <si>
    <t>1.名称:消火栓泵
2.型号:XBD8.0/20G-FLG
3.规格:H=72m,Q=15L/S,N=30KW
4.包含设备配带控制柜、设备底座、设备接地、电机检查接线等
5.其他：满足设计及规范要求</t>
  </si>
  <si>
    <t>103</t>
  </si>
  <si>
    <t>030109001003</t>
  </si>
  <si>
    <t>室外消火栓水泵 XBD5.0/40G-FLG</t>
  </si>
  <si>
    <t>1.名称:消火栓泵
2.型号:XBD5.0/40G-FLG
3.规格:H=50m,Q=40L/S,N=37KW 
4.包含设备配带控制柜、设备底座、设备接地、电机检查接线等
5.其他：满足设计及规范要求</t>
  </si>
  <si>
    <t>104</t>
  </si>
  <si>
    <t>030703001001</t>
  </si>
  <si>
    <t>泄压口 0.2m2</t>
  </si>
  <si>
    <t>1.名称:泄压口 0.2m2
2.型号、规格:综合
3.其他详见设计及规范要求</t>
  </si>
  <si>
    <t>105</t>
  </si>
  <si>
    <t>031002001001</t>
  </si>
  <si>
    <t>（地下室）管道普通支架</t>
  </si>
  <si>
    <t>1.形式:管道普通支架
2.材质:型钢综合
3.除锈、刷油:人工除锈、刷红丹二遍、刷调和漆二遍</t>
  </si>
  <si>
    <t>Kg</t>
  </si>
  <si>
    <t>106</t>
  </si>
  <si>
    <t>031201001001</t>
  </si>
  <si>
    <t>管道刷油</t>
  </si>
  <si>
    <t>1.油漆品种：刷樟丹，调和漆 
2.涂刷遍数、漆膜厚度 ：刷樟丹二道，调和漆二道
3.标志色方式、品种：详设计</t>
  </si>
  <si>
    <t>m2</t>
  </si>
  <si>
    <t>107</t>
  </si>
  <si>
    <t>031002003001</t>
  </si>
  <si>
    <t>（地下室）穿墙钢套管制作安装 DN200</t>
  </si>
  <si>
    <t>1.名称、类型：穿墙钢套管制作安装
2.材质：碳钢
3.规格：穿管管径DN150
4.填料材质：详设计</t>
  </si>
  <si>
    <t>108</t>
  </si>
  <si>
    <t>031002003002</t>
  </si>
  <si>
    <t>（地下室）穿墙钢套管制作安装 DN100</t>
  </si>
  <si>
    <t>1.名称、类型：穿墙钢套管制作安装
2.材质：碳钢
3.规格：DN100
4.填料材质：详设计</t>
  </si>
  <si>
    <t>109</t>
  </si>
  <si>
    <t>031002003003</t>
  </si>
  <si>
    <t>（地下室）穿墙钢套管制作安装 DN65</t>
  </si>
  <si>
    <t>1.名称、类型：穿墙钢套管制作安装
2.材质：碳钢
3.规格：DN65
4.填料材质：详设计</t>
  </si>
  <si>
    <t>110</t>
  </si>
  <si>
    <t>031002003004</t>
  </si>
  <si>
    <t>（地下室）穿墙钢套管制作安装 DN50</t>
  </si>
  <si>
    <t>1.名称、类型：穿墙钢套管制作安装
2.材质：碳钢
3.规格：DN50
4.填料材质：详设计</t>
  </si>
  <si>
    <t>111</t>
  </si>
  <si>
    <t>031002003005</t>
  </si>
  <si>
    <t>（地下室）穿墙钢套管制作安装 DN40</t>
  </si>
  <si>
    <t>1.名称、类型：穿墙钢套管制作安装
2.材质：碳钢
3.规格：DN40
4.填料材质：详设计</t>
  </si>
  <si>
    <t>112</t>
  </si>
  <si>
    <t>031002003006</t>
  </si>
  <si>
    <t>（地下室）穿墙钢套管制作安装 DN32</t>
  </si>
  <si>
    <t>1.名称、类型：穿墙钢套管制作安装
2.材质：碳钢
3.规格：DN32
4.填料材质：详设计</t>
  </si>
  <si>
    <t>113</t>
  </si>
  <si>
    <t>031002003007</t>
  </si>
  <si>
    <t>（地下室）穿墙钢套管制作安装 DN80</t>
  </si>
  <si>
    <t>1.名称、类型：穿墙钢套管制作安装
2.材质：碳钢
3.规格：DN80
4.填料材质：详设计</t>
  </si>
  <si>
    <t>114</t>
  </si>
  <si>
    <t>031002003008</t>
  </si>
  <si>
    <t>（地下室）穿墙钢套管制作安装 DN150</t>
  </si>
  <si>
    <t>1.名称、类型：穿墙钢套管制作安装
2.材质：碳钢
3.规格：DN150
4.填料材质：详设计</t>
  </si>
  <si>
    <t>130</t>
  </si>
  <si>
    <t>030804001003</t>
  </si>
  <si>
    <t>异经管 DN750*500</t>
  </si>
  <si>
    <t>1.名称:异经管
2.型号、规格:DN750*500
3.安装部位：消防水池
4.其他详见设计及规范要求</t>
  </si>
  <si>
    <t>131</t>
  </si>
  <si>
    <t>030804001004</t>
  </si>
  <si>
    <t>钢制弯头 DN500*90°</t>
  </si>
  <si>
    <t>1.名称:钢制弯头
2.型号、规格：DN500*90°
3.安装部位：消防水池
4.其他详见设计及规范要求</t>
  </si>
  <si>
    <t>132</t>
  </si>
  <si>
    <t>030804001005</t>
  </si>
  <si>
    <t>钢制弯头 DN400*90°</t>
  </si>
  <si>
    <t>1.名称:钢制弯头
2.型号、规格：DN400*90°
3.安装部位：消防水池
4.其他详见设计及规范要求</t>
  </si>
  <si>
    <t>133</t>
  </si>
  <si>
    <t>030905002001</t>
  </si>
  <si>
    <t>水灭火控制装置调试 自动喷水灭火系统</t>
  </si>
  <si>
    <t>1.名称：水灭火控制装置调试
2.类型：自动喷水灭火系统</t>
  </si>
  <si>
    <t>134</t>
  </si>
  <si>
    <t>030905002002</t>
  </si>
  <si>
    <t>水灭火控制装置调试 消火栓灭火系统</t>
  </si>
  <si>
    <t>1.名称：水灭火控制装置调试
2.类型：消火栓灭火系统</t>
  </si>
  <si>
    <t>135</t>
  </si>
  <si>
    <t>031003003011</t>
  </si>
  <si>
    <t>旋流防止器 DN200</t>
  </si>
  <si>
    <t>1.名称:旋流防止器
2.材质:综合
3.型号、规格:DN200
4.连接方式:综合
5.含法兰及附件安装
6.其他要求：满足设计、相关图集、标准及招标技术要求</t>
  </si>
  <si>
    <t>合    计</t>
  </si>
  <si>
    <t>工程名称：西昌市川兴中学校本部新建项目\消防【综合楼安装工程】</t>
  </si>
  <si>
    <t>030411003024</t>
  </si>
  <si>
    <t>消防封闭耐火线槽（带分隔板）200*100</t>
  </si>
  <si>
    <t>1.名称：消防封闭耐火线槽（带分隔板）
2.型号、规格：200*100
3.材质：详设计
4.附件：含桥架主体、盖板、隔板、弯通、三通、四通及异形弯、连接片、连接螺栓、锁扣、跨接线等所有部件
5.含按规范要求梯架、托盘和槽盒全长不大于30米时,不应少于2处与保护导体可靠连接，金属横向防火桥架BV-1*16mm2导线与接地网连接,不少于两处接地、开孔(含配管开孔)、做防火隔板、防火堵洞、刷防火漆，防腐处理后表面喷塑.
6.其它：满足设计、施工、验收规范及本项目招标技术要求</t>
  </si>
  <si>
    <t>030413001008</t>
  </si>
  <si>
    <t>桥架普通支架制作安装</t>
  </si>
  <si>
    <t>7</t>
  </si>
  <si>
    <t>030502005004</t>
  </si>
  <si>
    <t>配线 cat-6 4P UTP</t>
  </si>
  <si>
    <t>1.名称：配线
2.配线形式：管内、线槽、桥架综合考虑
3.导线型号、材质、规格：cat-6 4P UTP
4.敷设部位、用途或线制：综合考虑
5.其他：设计规范、施工规范、政策文件要求。</t>
  </si>
  <si>
    <t>030411004031</t>
  </si>
  <si>
    <t>配线 WDZB1N-RYS-2*1.0</t>
  </si>
  <si>
    <t>1.名称：配线
2.配线形式：管内、线槽、桥架综合考虑
3.导线型号、材质、规格：WDZB1N-RYS-2*1.0
4.敷设部位、用途或线制：综合考虑
5.其他：设计规范、施工规范、政策文件要求。</t>
  </si>
  <si>
    <t>9</t>
  </si>
  <si>
    <t>030411004032</t>
  </si>
  <si>
    <t>配线 WDZB1N-BYJ-2.5mm2</t>
  </si>
  <si>
    <t>030411004033</t>
  </si>
  <si>
    <t>配线 WDZB1N-BYJ-4mm2</t>
  </si>
  <si>
    <t>1.名称：配线
2.配线形式：管内、线槽、桥架综合考虑
3.导线型号、材质、规格：WDZB1N-BYJ-4mm2
4.敷设部位、用途或线制：综合考虑
5.其他：设计规范、施工规范、政策文件要求。</t>
  </si>
  <si>
    <t>030411004034</t>
  </si>
  <si>
    <t>配线 WDZB1N-RYSP-2*1.5</t>
  </si>
  <si>
    <t>030411004035</t>
  </si>
  <si>
    <t>配线 WDZB1N-RYS-2*1.5</t>
  </si>
  <si>
    <t>030408001052</t>
  </si>
  <si>
    <t>电力电缆 WDZB1N-YJY-2*2.5</t>
  </si>
  <si>
    <t>030408002008</t>
  </si>
  <si>
    <t>控制电缆 WDZB1N-KYJY-5*1.5</t>
  </si>
  <si>
    <t>1.名称：控制电缆
2.规格、型号：WDZB1N-KYJY-5*1.5
3.敷设方式：穿管、桥架、竖井、地沟敷设等综合考虑
4.其他：满足招标文件、施工合同、设计规范、施工规范、政策文件要求</t>
  </si>
  <si>
    <t>030408002009</t>
  </si>
  <si>
    <t>控制电缆 WDZB1N-KYJY-4*1.5</t>
  </si>
  <si>
    <t>030408002010</t>
  </si>
  <si>
    <t>控制电缆 WDZB1N-KYJY-2*1.5</t>
  </si>
  <si>
    <t>030408002011</t>
  </si>
  <si>
    <t>控制电缆 WDZB1N-KYJY-2*2.5</t>
  </si>
  <si>
    <t>030408002012</t>
  </si>
  <si>
    <t>控制电缆 WDZB1N-KYJY-2*1.0</t>
  </si>
  <si>
    <t>030408006025</t>
  </si>
  <si>
    <t>控制电缆终端头制作安装 电缆芯数（芯） ≤6</t>
  </si>
  <si>
    <t>030904008010</t>
  </si>
  <si>
    <t>030904006003</t>
  </si>
  <si>
    <t>030904006004</t>
  </si>
  <si>
    <t>1.名称:消防专用电话分机
2.规格:含外线报警电话
3.安装方式：详设计
4.其他：为完成本项目安装的所有工作内容,满足设计规范，符合业主要求</t>
  </si>
  <si>
    <t>030904003002</t>
  </si>
  <si>
    <t>030904007003</t>
  </si>
  <si>
    <t>030904007004</t>
  </si>
  <si>
    <t>030904005002</t>
  </si>
  <si>
    <t>030904008011</t>
  </si>
  <si>
    <t>030904008012</t>
  </si>
  <si>
    <t>030904008013</t>
  </si>
  <si>
    <t>地址码输出模块</t>
  </si>
  <si>
    <t>1.名称 :地址码输出模块
2.规格:详设计
3.安装方式：设备就近安装，且旁边有100mmx100mm标识
4.其他：为完成本项目安装的所有工作内容,满足设计规范，符合业主要求</t>
  </si>
  <si>
    <t>030904008014</t>
  </si>
  <si>
    <t>030904008015</t>
  </si>
  <si>
    <t>030904008016</t>
  </si>
  <si>
    <t>030602001002</t>
  </si>
  <si>
    <t>030904008017</t>
  </si>
  <si>
    <t>030506004004</t>
  </si>
  <si>
    <t>030601005003</t>
  </si>
  <si>
    <t>水位传感器</t>
  </si>
  <si>
    <t>1.名称：水位传感器
2.型号：详设计
3 规格：详设计
4.其他：满足设计及规范要求</t>
  </si>
  <si>
    <t>030507008007</t>
  </si>
  <si>
    <t>030507001002</t>
  </si>
  <si>
    <t>030507007002</t>
  </si>
  <si>
    <t>030904008018</t>
  </si>
  <si>
    <t>030904008019</t>
  </si>
  <si>
    <t>防火门监控模块（常开)</t>
  </si>
  <si>
    <t>1.名称：防火门监控模块（常开)
2.规格：详设计 
3.类型：详设计
4.输出形式：详设计</t>
  </si>
  <si>
    <t>030905001003</t>
  </si>
  <si>
    <t>030905001004</t>
  </si>
  <si>
    <t>030905003003</t>
  </si>
  <si>
    <t>030904005003</t>
  </si>
  <si>
    <t>分线式网络报警主机</t>
  </si>
  <si>
    <t>1.名称:分线式网络报警主机
2.规格:详设计
3.安装方式：壁挂方式安装，底边距地2.5m安装
4.其他：为完成本项目安装的所有工作内容,满足设计规范，符合业主要求</t>
  </si>
  <si>
    <t>030404031001</t>
  </si>
  <si>
    <t>无障碍求助呼叫按钮(带拉绳)</t>
  </si>
  <si>
    <t>1.名称：无障碍求助呼叫按钮(带拉绳)
2.规格：详设计
3.安装方式：嵌墙安装
4.其他:为完成本项目安装的所有工作内容,满足设计规范。</t>
  </si>
  <si>
    <t>030404031002</t>
  </si>
  <si>
    <t>无障碍声光报警器</t>
  </si>
  <si>
    <t>1.名称：无障碍声光报警器
2.规格：详设计
3.安装方式：嵌墙安装
4.其他:为完成本项目安装的所有工作内容,满足设计规范。</t>
  </si>
  <si>
    <t>030409010004</t>
  </si>
  <si>
    <t>030502019003</t>
  </si>
  <si>
    <t>双绞线缆测试 4对双绞线缆</t>
  </si>
  <si>
    <t>1.测试类别：双绞线缆测试 
2.测试内容：4对双绞线缆
3.其他：满足设计及规范要求</t>
  </si>
  <si>
    <t>链路</t>
  </si>
  <si>
    <t>030904015001</t>
  </si>
  <si>
    <t>图形显示装置</t>
  </si>
  <si>
    <t>1.名称：图形显示装置 
2.安装方式：综合
3.主要参数：19寸电容触摸屏，9U尺寸，火警、故障 、联动、监管综合监控，图形化显示
4.其他：满足设计及规范要求</t>
  </si>
  <si>
    <t>030904012001</t>
  </si>
  <si>
    <t>火灾自动报警主机柜及消防联动控制柜</t>
  </si>
  <si>
    <t>1.名称：火灾自动报警主机柜及消防联动控制柜
2.规格、型号：详设计
3.安装方式：综合
4.主要参数：立柜式，四回路，单回路200点，含打印机、电池、电源，多线需占用一个回路。(蓄电池备用电源：12V/148AH)
5.其他：满足设计及规范要求</t>
  </si>
  <si>
    <t>030901001005</t>
  </si>
  <si>
    <t>030801001011</t>
  </si>
  <si>
    <t>030901001006</t>
  </si>
  <si>
    <t>030901001007</t>
  </si>
  <si>
    <t>030801001012</t>
  </si>
  <si>
    <t>030901001008</t>
  </si>
  <si>
    <t>030801001013</t>
  </si>
  <si>
    <t>030801001014</t>
  </si>
  <si>
    <t>030801001015</t>
  </si>
  <si>
    <t>030801001016</t>
  </si>
  <si>
    <t>030801001017</t>
  </si>
  <si>
    <t>消火栓热浸镀锌钢管 DN100</t>
  </si>
  <si>
    <t>1.名称：热浸镀锌钢管 
2.介质:综合考虑
3.材质、规格：内外壁热镀锌钢管 DN100
4.连接形式:管道DN&lt;50时,采用螺纹或卡压连接;当DN≥50时,采用卡箍或法兰连接
5.各种管件安装
6.其他要求：满足设计、相关图集、标准及招标技术要求</t>
  </si>
  <si>
    <t>030801001018</t>
  </si>
  <si>
    <t>031003003017</t>
  </si>
  <si>
    <t>安全信号阀 DN150</t>
  </si>
  <si>
    <t>031003003018</t>
  </si>
  <si>
    <t>蝶阀 DN65</t>
  </si>
  <si>
    <t>030807003011</t>
  </si>
  <si>
    <t>蝶阀 DN100</t>
  </si>
  <si>
    <t>031003003019</t>
  </si>
  <si>
    <t>蝶阀 DN150</t>
  </si>
  <si>
    <t>031003001011</t>
  </si>
  <si>
    <t>自动排气阀 DN20</t>
  </si>
  <si>
    <t>1.类型：自动排气阀
2.材质：铜质
3.型号、规格： DN20
4.含安装配套附件及截止阀
5.其他:满足设计及规范要求</t>
  </si>
  <si>
    <t>031003003020</t>
  </si>
  <si>
    <t>金属波纹补偿器 DN65</t>
  </si>
  <si>
    <t>1.名称：金属波纹补偿
2.型号、规格：DN65
3.连接形式：法兰连接,，含法兰安装
4.材质：碳钢
5.其它：含强度及严密性试验、含所需法兰及安装配套附件
6.其他要求：满足设计、相关图集、标准及招标技术要求要求</t>
  </si>
  <si>
    <t>031003003021</t>
  </si>
  <si>
    <t>金属波纹补偿器 DN150</t>
  </si>
  <si>
    <t>1.名称：金属波纹补偿
2.型号、规格：DN150
3.连接形式：法兰连接,，含法兰安装
4.材质：碳钢
5.其它：含强度及严密性试验、含所需法兰及安装配套附件
6.其他要求：满足设计、相关图集、标准及招标技术要求要求</t>
  </si>
  <si>
    <t>030901008004</t>
  </si>
  <si>
    <t>030901003002</t>
  </si>
  <si>
    <t>030901010002</t>
  </si>
  <si>
    <t>试验消火栓</t>
  </si>
  <si>
    <t>1.名称：试验消火栓
2.安装部位：室内
3.包含压力表、截止阀等
4.其他要求：满足设计、相关图集、标准及技术要求</t>
  </si>
  <si>
    <t>030901013003</t>
  </si>
  <si>
    <t>030901013004</t>
  </si>
  <si>
    <t>030901006003</t>
  </si>
  <si>
    <t>030601002004</t>
  </si>
  <si>
    <t>030901010003</t>
  </si>
  <si>
    <t>030905002003</t>
  </si>
  <si>
    <t>030905002004</t>
  </si>
  <si>
    <t>031002001021</t>
  </si>
  <si>
    <t>管道普通支架</t>
  </si>
  <si>
    <t>031201001002</t>
  </si>
  <si>
    <t>031002003009</t>
  </si>
  <si>
    <t>穿板钢套管制作安装 DN150</t>
  </si>
  <si>
    <t>1.名称、类型：穿板钢套管制作安装
2.材质：碳钢
3.规格：DN150
4.填料材质：详设计</t>
  </si>
  <si>
    <t>031002003010</t>
  </si>
  <si>
    <t>穿板钢套管制作安装 DN80</t>
  </si>
  <si>
    <t>1.名称、类型：穿板钢套管制作安装
2.材质：碳钢
3.规格：DN80
4.填料材质：详设计</t>
  </si>
  <si>
    <t>031002003011</t>
  </si>
  <si>
    <t>穿墙钢套管制作安装 DN200</t>
  </si>
  <si>
    <t>1.名称、类型：穿墙钢套管制作安装
2.材质：碳钢
3.规格：DN200
4.填料材质：详设计</t>
  </si>
  <si>
    <t>031002003012</t>
  </si>
  <si>
    <t>穿墙钢套管制作安装 DN150</t>
  </si>
  <si>
    <t>031002003013</t>
  </si>
  <si>
    <t>穿墙钢套管制作安装 DN80</t>
  </si>
  <si>
    <t>031002003014</t>
  </si>
  <si>
    <t>穿墙钢套管制作安装 DN100</t>
  </si>
  <si>
    <t>工程名称：西昌市川兴中学校本部新建项目\消防【教学楼安装工程】</t>
  </si>
  <si>
    <t>030502005006</t>
  </si>
  <si>
    <t>5</t>
  </si>
  <si>
    <t>030411004044</t>
  </si>
  <si>
    <t>6</t>
  </si>
  <si>
    <t>030411004045</t>
  </si>
  <si>
    <t>030408002016</t>
  </si>
  <si>
    <t>控制电缆 WDZB1N-KYJY-3*1.5</t>
  </si>
  <si>
    <t>030408002017</t>
  </si>
  <si>
    <t>030408006035</t>
  </si>
  <si>
    <t>030904008020</t>
  </si>
  <si>
    <t>接线端子总箱</t>
  </si>
  <si>
    <t>1.名称：接线端子总箱
2.规格:详设计
3.安装方式：详设计
4.其他：为完成本项目安装的所有工作内容,满足设计规范，符合业主要求</t>
  </si>
  <si>
    <t>030904008021</t>
  </si>
  <si>
    <t>030904003003</t>
  </si>
  <si>
    <t>030904005004</t>
  </si>
  <si>
    <t>030904008022</t>
  </si>
  <si>
    <t>030904008023</t>
  </si>
  <si>
    <t>030404031005</t>
  </si>
  <si>
    <t>030404031006</t>
  </si>
  <si>
    <t>030905003005</t>
  </si>
  <si>
    <t>030409010006</t>
  </si>
  <si>
    <t>030502019005</t>
  </si>
  <si>
    <t>030801001019</t>
  </si>
  <si>
    <t>030801001020</t>
  </si>
  <si>
    <t>030801001021</t>
  </si>
  <si>
    <t>030801001022</t>
  </si>
  <si>
    <t>030801001023</t>
  </si>
  <si>
    <t>031006002001</t>
  </si>
  <si>
    <t>卧式增压稳压设备 XW（W）-Ⅰ-2.5-20-ADL（甲型）</t>
  </si>
  <si>
    <t>1.设备名称：卧式增压稳压设 
2.型号、规格：稳压设备型号为XW（W）-Ⅰ-2.5-20-ADL
3.水泵主要技术参数：配用水泵型号：电机：1用1备，均采用防雨型电机ADL-10 Q=1L/S，H=20m，N=1.1Kw/台,单台功率1.1kw，一用一备
4.附件名称、规格、数量：立式隔膜式气压水罐：有效容积150L，水泵上设置遮雨棚，阀门、管件等
5.减震装置形式：详设计
6.其他：满足设计及规范要求</t>
  </si>
  <si>
    <t>031003003027</t>
  </si>
  <si>
    <t>030807003012</t>
  </si>
  <si>
    <t>031003003028</t>
  </si>
  <si>
    <t>030807003013</t>
  </si>
  <si>
    <t>闸阀 DN100</t>
  </si>
  <si>
    <t>1.名称：闸阀
2.型号、规格：DN100
3.连接形式：法兰连接,，含法兰安装
4.材质：碳钢
5.其它：含强度及严密性试验、含所需法兰及安装配套附件
6.其他要求：满足设计、相关图集、标准及招标技术要求要求</t>
  </si>
  <si>
    <t>030807003014</t>
  </si>
  <si>
    <t>明杆闸阀 DN100</t>
  </si>
  <si>
    <t>1.名称：明杆闸阀
2.型号、规格：DN100
3.连接形式：法兰连接,，含法兰安装
4.材质：碳钢
5.其它：含强度及严密性试验、含所需法兰及安装配套附件
6.其他要求：满足设计、相关图集、标准及招标技术要求要求</t>
  </si>
  <si>
    <t>031003003029</t>
  </si>
  <si>
    <t>明杆闸阀 DN150</t>
  </si>
  <si>
    <t>031003003030</t>
  </si>
  <si>
    <t>泄压阀 DN150</t>
  </si>
  <si>
    <t>030807003015</t>
  </si>
  <si>
    <t>止回阀 DN100</t>
  </si>
  <si>
    <t>1.名称：止回阀
2.型号、规格：DN100
3.连接形式：法兰连接,，含法兰安装
4.材质：碳钢
5.其它：含强度及严密性试验、含所需法兰及安装配套附件
6.其他要求：满足设计、相关图集、标准及招标技术要求要求</t>
  </si>
  <si>
    <t>031003003031</t>
  </si>
  <si>
    <t>止回阀 DN150</t>
  </si>
  <si>
    <t>030807003016</t>
  </si>
  <si>
    <t>旋流防止器DN100</t>
  </si>
  <si>
    <t>1.名称：旋流防止器
2.型号、规格：DN100
3.连接形式：法兰连接,，含法兰安装
4.材质：碳钢
5.其它：含强度及严密性试验、含所需法兰及安装配套附件
6.其他要求：满足设计、相关图集、标准及招标技术要求要求</t>
  </si>
  <si>
    <t>031003003032</t>
  </si>
  <si>
    <t>旋流防止器 DN150</t>
  </si>
  <si>
    <t>1.名称：旋流防止器
2.型号、规格：DN150
3.连接形式：法兰连接,，含法兰安装
4.材质：碳钢
5.其它：含强度及严密性试验、含所需法兰及安装配套附件
6.其他要求：满足设计、相关图集、标准及招标技术要求要求</t>
  </si>
  <si>
    <t>031003001021</t>
  </si>
  <si>
    <t>031003003033</t>
  </si>
  <si>
    <t>金属波纹补偿器 DN100</t>
  </si>
  <si>
    <t>1.名称：金属波纹补偿
2.型号、规格：DN100
3.连接形式：法兰连接,，含法兰安装
4.材质：碳钢
5.其它：含强度及严密性试验、含所需法兰及安装配套附件
6.其他要求：满足设计、相关图集、标准及招标技术要求要求</t>
  </si>
  <si>
    <t>031003003034</t>
  </si>
  <si>
    <t>030901010004</t>
  </si>
  <si>
    <t>030901013005</t>
  </si>
  <si>
    <t>030807003017</t>
  </si>
  <si>
    <t>流量开关</t>
  </si>
  <si>
    <t>1.名称：流量开关
2.型号、规格：详设计
3.其他要求：满足设计、相关图集、标准及招标技术要求要求</t>
  </si>
  <si>
    <t>030901010005</t>
  </si>
  <si>
    <t>030601005004</t>
  </si>
  <si>
    <t>远传液位计(现场显示水位计)</t>
  </si>
  <si>
    <t>1.名称：远传液位计(现场显示水位计)
2.型号：详设计
3 规格：详设计
4.其他：满足设计及规范要求</t>
  </si>
  <si>
    <t>030601005005</t>
  </si>
  <si>
    <t>就地水位显示器</t>
  </si>
  <si>
    <t>1.名称：就地水位显示器
2.型号：详设计
3 规格：详设计
4.其他：满足设计及规范要求</t>
  </si>
  <si>
    <t>031006015001</t>
  </si>
  <si>
    <t>组合式不锈钢消防水箱 有效容积18m3</t>
  </si>
  <si>
    <t>1.名称：组合式不锈钢消防水箱
2.型号、规格：有效容积18m3,运行重量25469KG，水箱自重3143kg
3.含通气管(末端18目不锈钢丝防虫网封堵)、人孔以及进出管上的阀门等采取锁具或阀门箱保护、放空管管口加18目不锈钢网罩、φ50电子水位计
4.其他：满足设计及规范要求</t>
  </si>
  <si>
    <t>031002001040</t>
  </si>
  <si>
    <t>031201001003</t>
  </si>
  <si>
    <t>030905002005</t>
  </si>
  <si>
    <t>031002003025</t>
  </si>
  <si>
    <t>穿板钢套管制作安装 DN200</t>
  </si>
  <si>
    <t>1.名称、类型：穿板钢套管制作安装
2.材质：碳钢
3.规格：DN200
4.填料材质：详设计</t>
  </si>
  <si>
    <t>031002003026</t>
  </si>
  <si>
    <t>工程名称：西昌市川兴中学校本部新建项目\消防【总平安装工程】</t>
  </si>
  <si>
    <t>030502007014</t>
  </si>
  <si>
    <t>030408001076</t>
  </si>
  <si>
    <t>030408001077</t>
  </si>
  <si>
    <t>电力电缆 WDZB1N-YJY-2*4</t>
  </si>
  <si>
    <t>030408002019</t>
  </si>
  <si>
    <t>030408002020</t>
  </si>
  <si>
    <t>030408002021</t>
  </si>
  <si>
    <t>030408002022</t>
  </si>
  <si>
    <t>030408002023</t>
  </si>
  <si>
    <t>010101007003</t>
  </si>
  <si>
    <t>管沟土方</t>
  </si>
  <si>
    <t>1.土壤类别：综合考虑
2.管外径：详设计
3.挖沟平均深度：≤2m</t>
  </si>
  <si>
    <t>m3</t>
  </si>
  <si>
    <t>010103001020</t>
  </si>
  <si>
    <t>沟槽回填细砂</t>
  </si>
  <si>
    <t>1.密实度要求：满足规范及验收要求
2.填方材料品种：细砂
3.填方粒径要求：满足规范及验收要求</t>
  </si>
  <si>
    <t>010103001021</t>
  </si>
  <si>
    <t>回填方</t>
  </si>
  <si>
    <t>1.土质、密实度、填方粒径要求：综合
2.回填方式：人机综合
3.填筑的部位综合考虑，包括但不限于房心回填、顶板总平、基坑侧壁、室内回填等
4.运输距离：场内外运输、转运、堆场费用，由投标人综合考虑在综合单价中
5.其它：满足设计及现行规范要求</t>
  </si>
  <si>
    <t>010103002015</t>
  </si>
  <si>
    <t>余方弃置</t>
  </si>
  <si>
    <t>1.废弃料品种：综合考虑
2.运距：暂按10km考虑
3.其他：满足设计及现行规范要求</t>
  </si>
  <si>
    <t>031001007018</t>
  </si>
  <si>
    <t>钢丝网骨架塑料复合管 DN100</t>
  </si>
  <si>
    <t>1.安装部位：室外
2.介质：给水
3.材质、规格：钢丝网骨架塑料复合管 DN100
4.连接形式：电热熔连接
5.包括管卡制作安装
6.管道冲洗、消毒、试压：满足设计及验收规范要求
7.含管道剔槽、修补、穿墙、板洞口预留、及封堵、补槽，暗埋给水管地面、墙面标识划线等
8.其他：满足设计、相关图集、标准及技术规范要求</t>
  </si>
  <si>
    <t>031001007019</t>
  </si>
  <si>
    <t>钢丝网骨架塑料复合管 DN150</t>
  </si>
  <si>
    <t>1.安装部位：室外
2.介质：给水
3.材质、规格：钢丝网骨架塑料复合管 DN150
4.连接形式：电热熔连接
5.包括管卡制作安装
6.管道冲洗、消毒、试压：满足设计及验收规范要求
7.含管道剔槽、修补、穿墙、板洞口预留、及封堵、补槽，暗埋给水管地面、墙面标识划线等
8.其他：满足设计、相关图集、标准及技术规范要求</t>
  </si>
  <si>
    <t>030807003018</t>
  </si>
  <si>
    <t>031003003046</t>
  </si>
  <si>
    <t>030901013009</t>
  </si>
  <si>
    <t>030901011001</t>
  </si>
  <si>
    <t>室外消火栓 SS100/65-1.6</t>
  </si>
  <si>
    <t>1.安装方式：室外消火栓
2.型号、规格： SS100/65-1.6
3.附件材质、规格：详设计</t>
  </si>
  <si>
    <t>030901012001</t>
  </si>
  <si>
    <t>地上式水泵接合器 SQS150-1.6</t>
  </si>
  <si>
    <t>1.安装部位:室外地上
2.型号、规格：SQS150-1.6
3.附件：每套消防水泵接合器含1个闸阀、1个止回阀、1个持压泄压阀、1个水泵接合器，具体做法详设计</t>
  </si>
  <si>
    <t>010507006001</t>
  </si>
  <si>
    <t>消防水池检修口兼取水口</t>
  </si>
  <si>
    <t>1.名称：消防水池检修口兼取水口
2.尺寸：净空 1.0m*2.0m、H=1.55m
3.池壁材料：C25商品混凝土井壁
4.φ700重型球墨铸铁井盖井座
5.垫层、基础、池盖等具体做法详图集04S519-P73
6.其它：满足设计及规范要求</t>
  </si>
  <si>
    <t>座</t>
  </si>
  <si>
    <t>010101007004</t>
  </si>
  <si>
    <t>010103001022</t>
  </si>
  <si>
    <t>010103002016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</si>
</sst>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2"/>
      <name val="宋体"/>
      <charset val="134"/>
    </font>
    <font>
      <b/>
      <sz val="16"/>
      <name val="宋体"/>
      <charset val="134"/>
    </font>
    <font>
      <sz val="10"/>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3"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4" borderId="7" applyNumberFormat="0" applyAlignment="0" applyProtection="0">
      <alignment vertical="center"/>
    </xf>
    <xf numFmtId="0" fontId="14" fillId="5" borderId="8" applyNumberFormat="0" applyAlignment="0" applyProtection="0">
      <alignment vertical="center"/>
    </xf>
    <xf numFmtId="0" fontId="15" fillId="5" borderId="7" applyNumberFormat="0" applyAlignment="0" applyProtection="0">
      <alignment vertical="center"/>
    </xf>
    <xf numFmtId="0" fontId="16" fillId="6"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31">
    <xf numFmtId="0" fontId="0" fillId="0" borderId="0" xfId="0"/>
    <xf numFmtId="0" fontId="0" fillId="2" borderId="0" xfId="0" applyFill="1" applyAlignment="1">
      <alignment vertical="center" wrapText="1"/>
    </xf>
    <xf numFmtId="0" fontId="1" fillId="2" borderId="0" xfId="0" applyFont="1" applyFill="1" applyAlignment="1">
      <alignment horizontal="center" vertical="center" wrapText="1"/>
    </xf>
    <xf numFmtId="0" fontId="2" fillId="2" borderId="0" xfId="0" applyFont="1" applyFill="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right" vertical="center" wrapText="1"/>
    </xf>
    <xf numFmtId="0" fontId="2" fillId="2" borderId="1" xfId="0" applyFont="1" applyFill="1" applyBorder="1" applyAlignment="1">
      <alignment horizontal="left" vertical="center" wrapText="1"/>
    </xf>
    <xf numFmtId="176" fontId="2" fillId="2" borderId="1" xfId="0" applyNumberFormat="1" applyFont="1" applyFill="1" applyBorder="1" applyAlignment="1">
      <alignment horizontal="righ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vertical="center" wrapText="1"/>
    </xf>
    <xf numFmtId="176" fontId="0" fillId="2" borderId="1" xfId="0" applyNumberFormat="1" applyFill="1" applyBorder="1" applyAlignment="1">
      <alignment vertical="center" wrapText="1"/>
    </xf>
    <xf numFmtId="0" fontId="2" fillId="2" borderId="1" xfId="0" applyNumberFormat="1" applyFont="1" applyFill="1" applyBorder="1" applyAlignment="1">
      <alignment horizontal="right" vertical="center" wrapText="1"/>
    </xf>
    <xf numFmtId="0" fontId="0" fillId="2" borderId="0" xfId="0" applyFont="1" applyFill="1" applyAlignment="1">
      <alignment vertical="center" wrapText="1"/>
    </xf>
    <xf numFmtId="0" fontId="3" fillId="2" borderId="0" xfId="0" applyFont="1" applyFill="1" applyAlignment="1">
      <alignment vertical="center" wrapText="1"/>
    </xf>
    <xf numFmtId="0" fontId="0" fillId="2" borderId="0" xfId="0" applyFont="1" applyFill="1" applyAlignment="1">
      <alignment horizontal="center" vertical="center" wrapText="1"/>
    </xf>
    <xf numFmtId="0" fontId="0" fillId="2" borderId="0" xfId="0" applyFont="1" applyFill="1" applyAlignment="1">
      <alignment vertical="center" wrapText="1"/>
    </xf>
    <xf numFmtId="0" fontId="0" fillId="2" borderId="0" xfId="0" applyFont="1" applyFill="1" applyAlignment="1">
      <alignment horizontal="left" vertical="center" wrapText="1"/>
    </xf>
    <xf numFmtId="0" fontId="0"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0" fillId="2" borderId="1" xfId="0" applyFont="1" applyFill="1" applyBorder="1" applyAlignment="1">
      <alignment horizontal="left" vertical="center" wrapText="1"/>
    </xf>
    <xf numFmtId="176" fontId="0" fillId="2" borderId="1" xfId="0" applyNumberFormat="1" applyFont="1" applyFill="1" applyBorder="1" applyAlignment="1">
      <alignment horizontal="right" vertical="center" wrapText="1"/>
    </xf>
    <xf numFmtId="0" fontId="3" fillId="2" borderId="1" xfId="0" applyFont="1" applyFill="1" applyBorder="1" applyAlignment="1">
      <alignment vertical="center" wrapText="1"/>
    </xf>
    <xf numFmtId="176" fontId="3" fillId="2" borderId="1" xfId="0" applyNumberFormat="1" applyFont="1" applyFill="1" applyBorder="1" applyAlignment="1">
      <alignment horizontal="right" vertical="center" wrapText="1"/>
    </xf>
    <xf numFmtId="176" fontId="3" fillId="2" borderId="1" xfId="0" applyNumberFormat="1" applyFont="1" applyFill="1" applyBorder="1" applyAlignment="1">
      <alignment vertical="center" wrapText="1"/>
    </xf>
    <xf numFmtId="9" fontId="3" fillId="2" borderId="1" xfId="3" applyFont="1" applyFill="1" applyBorder="1" applyAlignment="1">
      <alignment vertical="center" wrapText="1"/>
    </xf>
    <xf numFmtId="0" fontId="0" fillId="2" borderId="1" xfId="0" applyFont="1" applyFill="1" applyBorder="1" applyAlignment="1">
      <alignment vertical="center" wrapText="1"/>
    </xf>
    <xf numFmtId="9" fontId="0" fillId="2" borderId="1" xfId="3" applyNumberFormat="1" applyFont="1" applyFill="1" applyBorder="1" applyAlignment="1">
      <alignment vertical="center" wrapText="1"/>
    </xf>
    <xf numFmtId="176" fontId="0" fillId="2" borderId="1" xfId="0" applyNumberFormat="1"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tabSelected="1" topLeftCell="A7" workbookViewId="0">
      <selection activeCell="K6" sqref="K6"/>
    </sheetView>
  </sheetViews>
  <sheetFormatPr defaultColWidth="9" defaultRowHeight="14.25" customHeight="1" outlineLevelCol="5"/>
  <cols>
    <col min="1" max="1" width="9.125" style="16" customWidth="1"/>
    <col min="2" max="2" width="22.25" style="17" customWidth="1"/>
    <col min="3" max="4" width="18.25" style="17" customWidth="1"/>
    <col min="5" max="5" width="21" style="17" customWidth="1"/>
    <col min="6" max="6" width="16" style="17" customWidth="1"/>
    <col min="7" max="16384" width="9" style="17"/>
  </cols>
  <sheetData>
    <row r="1" ht="45" customHeight="1" spans="1:6">
      <c r="A1" s="2" t="s">
        <v>0</v>
      </c>
      <c r="B1" s="2"/>
      <c r="C1" s="2"/>
      <c r="D1" s="2"/>
      <c r="E1" s="2"/>
      <c r="F1" s="2"/>
    </row>
    <row r="2" s="14" customFormat="1" ht="32" customHeight="1" spans="1:6">
      <c r="A2" s="18" t="s">
        <v>1</v>
      </c>
      <c r="B2" s="18"/>
      <c r="C2" s="18"/>
      <c r="D2" s="18"/>
      <c r="E2" s="18"/>
      <c r="F2" s="18"/>
    </row>
    <row r="3" s="14" customFormat="1" ht="35" customHeight="1" spans="1:6">
      <c r="A3" s="19" t="s">
        <v>2</v>
      </c>
      <c r="B3" s="19" t="s">
        <v>3</v>
      </c>
      <c r="C3" s="19" t="s">
        <v>4</v>
      </c>
      <c r="D3" s="19" t="s">
        <v>5</v>
      </c>
      <c r="E3" s="19" t="s">
        <v>6</v>
      </c>
      <c r="F3" s="19" t="s">
        <v>7</v>
      </c>
    </row>
    <row r="4" s="15" customFormat="1" ht="33" customHeight="1" spans="1:6">
      <c r="A4" s="20" t="s">
        <v>8</v>
      </c>
      <c r="B4" s="21" t="s">
        <v>9</v>
      </c>
      <c r="C4" s="20"/>
      <c r="D4" s="20"/>
      <c r="E4" s="20"/>
      <c r="F4" s="20"/>
    </row>
    <row r="5" s="14" customFormat="1" ht="33" customHeight="1" spans="1:6">
      <c r="A5" s="19" t="s">
        <v>10</v>
      </c>
      <c r="B5" s="22" t="s">
        <v>11</v>
      </c>
      <c r="C5" s="23">
        <f>'F.1.1 分部分项工程清单计价表(表-08)【消防‖地下室~'!H124</f>
        <v>874536.2281</v>
      </c>
      <c r="D5" s="23">
        <f>'F.1.1 分部分项工程清单计价表(表-08)【消防‖地下室~'!J124</f>
        <v>743355.793885</v>
      </c>
      <c r="E5" s="23"/>
      <c r="F5" s="20"/>
    </row>
    <row r="6" s="14" customFormat="1" ht="33" customHeight="1" spans="1:6">
      <c r="A6" s="19" t="s">
        <v>12</v>
      </c>
      <c r="B6" s="22" t="s">
        <v>13</v>
      </c>
      <c r="C6" s="23">
        <f>'F.1.1 分部分项工程清单计价表(表-08)【消防‖综合楼~'!H93</f>
        <v>625908.1319</v>
      </c>
      <c r="D6" s="23">
        <f>'F.1.1 分部分项工程清单计价表(表-08)【消防‖综合楼~'!J93</f>
        <v>532021.912115</v>
      </c>
      <c r="E6" s="23"/>
      <c r="F6" s="20"/>
    </row>
    <row r="7" s="14" customFormat="1" ht="33" customHeight="1" spans="1:6">
      <c r="A7" s="19" t="s">
        <v>14</v>
      </c>
      <c r="B7" s="22" t="s">
        <v>15</v>
      </c>
      <c r="C7" s="23">
        <f>'F.1.1 分部分项工程清单计价表(表-08)【消防‖教学楼~'!H58</f>
        <v>416771.7198</v>
      </c>
      <c r="D7" s="23">
        <f>'F.1.1 分部分项工程清单计价表(表-08)【消防‖教学楼~'!J58</f>
        <v>354255.96183</v>
      </c>
      <c r="E7" s="23"/>
      <c r="F7" s="20"/>
    </row>
    <row r="8" s="14" customFormat="1" ht="33" customHeight="1" spans="1:6">
      <c r="A8" s="19" t="s">
        <v>16</v>
      </c>
      <c r="B8" s="22" t="s">
        <v>17</v>
      </c>
      <c r="C8" s="23">
        <f>'F.1.1 分部分项工程清单计价表(表-08)【消防‖总平安~'!H32</f>
        <v>216530.5682</v>
      </c>
      <c r="D8" s="23">
        <f>'F.1.1 分部分项工程清单计价表(表-08)【消防‖总平安~'!J32</f>
        <v>184050.98297</v>
      </c>
      <c r="E8" s="23"/>
      <c r="F8" s="20"/>
    </row>
    <row r="9" s="15" customFormat="1" ht="33" customHeight="1" spans="1:6">
      <c r="A9" s="20"/>
      <c r="B9" s="24" t="s">
        <v>18</v>
      </c>
      <c r="C9" s="25">
        <f>SUM(C5:C8)</f>
        <v>2133746.648</v>
      </c>
      <c r="D9" s="25">
        <f>SUM(D5:D8)</f>
        <v>1813684.6508</v>
      </c>
      <c r="E9" s="25"/>
      <c r="F9" s="20"/>
    </row>
    <row r="10" s="15" customFormat="1" ht="33" customHeight="1" spans="1:6">
      <c r="A10" s="20" t="s">
        <v>19</v>
      </c>
      <c r="B10" s="24" t="s">
        <v>20</v>
      </c>
      <c r="C10" s="26">
        <f>C9*0.09</f>
        <v>192037.19832</v>
      </c>
      <c r="D10" s="26">
        <f>D9*0.09</f>
        <v>163231.618572</v>
      </c>
      <c r="E10" s="25"/>
      <c r="F10" s="20"/>
    </row>
    <row r="11" s="15" customFormat="1" ht="33" customHeight="1" spans="1:6">
      <c r="A11" s="20" t="s">
        <v>21</v>
      </c>
      <c r="B11" s="24" t="s">
        <v>22</v>
      </c>
      <c r="C11" s="26">
        <f>SUM(C9:C10)</f>
        <v>2325783.84632</v>
      </c>
      <c r="D11" s="26">
        <f>SUM(D9:D10)</f>
        <v>1976916.269372</v>
      </c>
      <c r="E11" s="25"/>
      <c r="F11" s="20"/>
    </row>
    <row r="12" ht="28" customHeight="1" spans="1:6">
      <c r="A12" s="20" t="s">
        <v>23</v>
      </c>
      <c r="B12" s="20" t="s">
        <v>24</v>
      </c>
      <c r="C12" s="20"/>
      <c r="D12" s="27">
        <f>(C11-D11)/C11</f>
        <v>0.15</v>
      </c>
      <c r="E12" s="24"/>
      <c r="F12" s="24"/>
    </row>
    <row r="13" ht="42" customHeight="1" spans="1:6">
      <c r="A13" s="20"/>
      <c r="B13" s="28" t="s">
        <v>25</v>
      </c>
      <c r="C13" s="29">
        <v>0.15</v>
      </c>
      <c r="D13" s="30">
        <f>C11*(1-C13)</f>
        <v>1976916.269372</v>
      </c>
      <c r="E13" s="28"/>
      <c r="F13" s="28"/>
    </row>
    <row r="15" s="14" customFormat="1" ht="33" customHeight="1" spans="1:6">
      <c r="A15" s="18" t="s">
        <v>26</v>
      </c>
      <c r="B15" s="18"/>
      <c r="C15" s="18"/>
      <c r="D15" s="18"/>
      <c r="E15" s="18"/>
      <c r="F15" s="18"/>
    </row>
    <row r="16" s="14" customFormat="1" ht="33" customHeight="1" spans="1:6">
      <c r="A16" s="18" t="s">
        <v>27</v>
      </c>
      <c r="B16" s="18"/>
      <c r="C16" s="18"/>
      <c r="D16" s="18"/>
      <c r="E16" s="18"/>
      <c r="F16" s="18"/>
    </row>
    <row r="17" s="14" customFormat="1" ht="33" customHeight="1" spans="1:6">
      <c r="A17" s="18" t="s">
        <v>28</v>
      </c>
      <c r="B17" s="18"/>
      <c r="C17" s="18"/>
      <c r="D17" s="18"/>
      <c r="E17" s="18"/>
      <c r="F17" s="18"/>
    </row>
  </sheetData>
  <mergeCells count="7">
    <mergeCell ref="A1:F1"/>
    <mergeCell ref="A2:F2"/>
    <mergeCell ref="B12:C12"/>
    <mergeCell ref="A15:F15"/>
    <mergeCell ref="A16:F16"/>
    <mergeCell ref="A17:F17"/>
    <mergeCell ref="A12:A13"/>
  </mergeCells>
  <pageMargins left="0.78740157480315" right="0.78740157480315" top="0.78740157480315" bottom="0.75" header="0" footer="0"/>
  <pageSetup paperSize="9" orientation="landscape"/>
  <headerFooter/>
  <rowBreaks count="1" manualBreakCount="1">
    <brk id="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4"/>
  <sheetViews>
    <sheetView topLeftCell="A73" workbookViewId="0">
      <selection activeCell="P14" sqref="P14"/>
    </sheetView>
  </sheetViews>
  <sheetFormatPr defaultColWidth="9" defaultRowHeight="14" customHeight="1"/>
  <cols>
    <col min="1" max="1" width="4.625" style="1" customWidth="1"/>
    <col min="2" max="2" width="12" style="1" customWidth="1"/>
    <col min="3" max="3" width="36.875" style="1" customWidth="1"/>
    <col min="4" max="4" width="24.75" style="1" customWidth="1"/>
    <col min="5" max="5" width="5.25" style="1" customWidth="1"/>
    <col min="6" max="6" width="8.5" style="1" customWidth="1"/>
    <col min="7" max="7" width="9.125" style="1" customWidth="1"/>
    <col min="8" max="10" width="10.75" style="1" customWidth="1"/>
    <col min="11" max="16384" width="9" style="1"/>
  </cols>
  <sheetData>
    <row r="1" ht="31" customHeight="1" spans="1:10">
      <c r="A1" s="2" t="s">
        <v>29</v>
      </c>
      <c r="B1" s="2"/>
      <c r="C1" s="2"/>
      <c r="D1" s="2"/>
      <c r="E1" s="2"/>
      <c r="F1" s="2"/>
      <c r="G1" s="2"/>
      <c r="H1" s="2"/>
      <c r="I1" s="2"/>
      <c r="J1" s="2"/>
    </row>
    <row r="2" ht="24" customHeight="1" spans="1:10">
      <c r="A2" s="3" t="s">
        <v>30</v>
      </c>
      <c r="B2" s="3"/>
      <c r="C2" s="3"/>
      <c r="D2" s="3"/>
      <c r="E2" s="3"/>
      <c r="F2" s="3" t="s">
        <v>31</v>
      </c>
      <c r="G2" s="3"/>
      <c r="H2" s="3"/>
      <c r="I2" s="3"/>
      <c r="J2" s="3"/>
    </row>
    <row r="3" ht="19" customHeight="1" spans="1:12">
      <c r="A3" s="4" t="s">
        <v>2</v>
      </c>
      <c r="B3" s="4" t="s">
        <v>32</v>
      </c>
      <c r="C3" s="4" t="s">
        <v>33</v>
      </c>
      <c r="D3" s="4" t="s">
        <v>34</v>
      </c>
      <c r="E3" s="4" t="s">
        <v>35</v>
      </c>
      <c r="F3" s="4" t="s">
        <v>36</v>
      </c>
      <c r="G3" s="4" t="s">
        <v>37</v>
      </c>
      <c r="H3" s="4"/>
      <c r="I3" s="8" t="s">
        <v>38</v>
      </c>
      <c r="J3" s="9"/>
      <c r="K3" s="10" t="s">
        <v>39</v>
      </c>
      <c r="L3" s="10"/>
    </row>
    <row r="4" ht="22" customHeight="1" spans="1:12">
      <c r="A4" s="4"/>
      <c r="B4" s="4"/>
      <c r="C4" s="4"/>
      <c r="D4" s="4"/>
      <c r="E4" s="4"/>
      <c r="F4" s="4"/>
      <c r="G4" s="4" t="s">
        <v>40</v>
      </c>
      <c r="H4" s="4" t="s">
        <v>41</v>
      </c>
      <c r="I4" s="4" t="s">
        <v>40</v>
      </c>
      <c r="J4" s="4" t="s">
        <v>41</v>
      </c>
      <c r="K4" s="4" t="s">
        <v>40</v>
      </c>
      <c r="L4" s="4" t="s">
        <v>41</v>
      </c>
    </row>
    <row r="5" customHeight="1" spans="1:12">
      <c r="A5" s="4" t="s">
        <v>42</v>
      </c>
      <c r="B5" s="4" t="s">
        <v>42</v>
      </c>
      <c r="C5" s="4" t="s">
        <v>43</v>
      </c>
      <c r="D5" s="4"/>
      <c r="E5" s="4" t="s">
        <v>42</v>
      </c>
      <c r="F5" s="5" t="s">
        <v>42</v>
      </c>
      <c r="G5" s="5" t="s">
        <v>42</v>
      </c>
      <c r="H5" s="5" t="s">
        <v>42</v>
      </c>
      <c r="I5" s="5"/>
      <c r="J5" s="5"/>
      <c r="K5" s="11"/>
      <c r="L5" s="11"/>
    </row>
    <row r="6" customHeight="1" spans="1:12">
      <c r="A6" s="4" t="s">
        <v>10</v>
      </c>
      <c r="B6" s="4" t="s">
        <v>44</v>
      </c>
      <c r="C6" s="6" t="s">
        <v>45</v>
      </c>
      <c r="D6" s="6" t="s">
        <v>46</v>
      </c>
      <c r="E6" s="4" t="s">
        <v>47</v>
      </c>
      <c r="F6" s="13">
        <v>102.16</v>
      </c>
      <c r="G6" s="13">
        <v>35.68</v>
      </c>
      <c r="H6" s="7">
        <f t="shared" ref="H6:H12" si="0">F6*G6</f>
        <v>3645.0688</v>
      </c>
      <c r="I6" s="7">
        <f>G6*0.85</f>
        <v>30.328</v>
      </c>
      <c r="J6" s="7">
        <f>F6*I6</f>
        <v>3098.30848</v>
      </c>
      <c r="K6" s="11"/>
      <c r="L6" s="11"/>
    </row>
    <row r="7" customHeight="1" spans="1:12">
      <c r="A7" s="4" t="s">
        <v>12</v>
      </c>
      <c r="B7" s="4" t="s">
        <v>48</v>
      </c>
      <c r="C7" s="6" t="s">
        <v>49</v>
      </c>
      <c r="D7" s="6" t="s">
        <v>50</v>
      </c>
      <c r="E7" s="4" t="s">
        <v>47</v>
      </c>
      <c r="F7" s="13">
        <v>223.5</v>
      </c>
      <c r="G7" s="13">
        <v>95.42</v>
      </c>
      <c r="H7" s="7">
        <f t="shared" si="0"/>
        <v>21326.37</v>
      </c>
      <c r="I7" s="7">
        <f t="shared" ref="I7:I38" si="1">G7*0.85</f>
        <v>81.107</v>
      </c>
      <c r="J7" s="7">
        <f>F7*I7</f>
        <v>18127.4145</v>
      </c>
      <c r="K7" s="11"/>
      <c r="L7" s="11"/>
    </row>
    <row r="8" customHeight="1" spans="1:12">
      <c r="A8" s="4" t="s">
        <v>14</v>
      </c>
      <c r="B8" s="4" t="s">
        <v>51</v>
      </c>
      <c r="C8" s="6" t="s">
        <v>52</v>
      </c>
      <c r="D8" s="6" t="s">
        <v>53</v>
      </c>
      <c r="E8" s="4" t="s">
        <v>54</v>
      </c>
      <c r="F8" s="13">
        <v>422.5</v>
      </c>
      <c r="G8" s="13">
        <v>15.55</v>
      </c>
      <c r="H8" s="7">
        <f t="shared" si="0"/>
        <v>6569.875</v>
      </c>
      <c r="I8" s="7">
        <f t="shared" si="1"/>
        <v>13.2175</v>
      </c>
      <c r="J8" s="7">
        <f>F8*I8</f>
        <v>5584.39375</v>
      </c>
      <c r="K8" s="11"/>
      <c r="L8" s="11"/>
    </row>
    <row r="9" customHeight="1" spans="1:12">
      <c r="A9" s="4" t="s">
        <v>55</v>
      </c>
      <c r="B9" s="4" t="s">
        <v>56</v>
      </c>
      <c r="C9" s="6" t="s">
        <v>57</v>
      </c>
      <c r="D9" s="6" t="s">
        <v>58</v>
      </c>
      <c r="E9" s="4" t="s">
        <v>47</v>
      </c>
      <c r="F9" s="13">
        <v>116</v>
      </c>
      <c r="G9" s="13">
        <v>52.65</v>
      </c>
      <c r="H9" s="7">
        <f t="shared" si="0"/>
        <v>6107.4</v>
      </c>
      <c r="I9" s="7">
        <f t="shared" si="1"/>
        <v>44.7525</v>
      </c>
      <c r="J9" s="7">
        <f>F9*I9</f>
        <v>5191.29</v>
      </c>
      <c r="K9" s="11"/>
      <c r="L9" s="11"/>
    </row>
    <row r="10" customHeight="1" spans="1:12">
      <c r="A10" s="4" t="s">
        <v>59</v>
      </c>
      <c r="B10" s="4" t="s">
        <v>60</v>
      </c>
      <c r="C10" s="6" t="s">
        <v>61</v>
      </c>
      <c r="D10" s="6" t="s">
        <v>62</v>
      </c>
      <c r="E10" s="4" t="s">
        <v>47</v>
      </c>
      <c r="F10" s="13">
        <v>2147.22</v>
      </c>
      <c r="G10" s="13">
        <v>3.13</v>
      </c>
      <c r="H10" s="7">
        <f t="shared" si="0"/>
        <v>6720.7986</v>
      </c>
      <c r="I10" s="7">
        <f t="shared" si="1"/>
        <v>2.6605</v>
      </c>
      <c r="J10" s="7">
        <f t="shared" ref="J10:J33" si="2">F10*I10</f>
        <v>5712.67881</v>
      </c>
      <c r="K10" s="11"/>
      <c r="L10" s="11"/>
    </row>
    <row r="11" customHeight="1" spans="1:12">
      <c r="A11" s="4" t="s">
        <v>63</v>
      </c>
      <c r="B11" s="4" t="s">
        <v>64</v>
      </c>
      <c r="C11" s="6" t="s">
        <v>65</v>
      </c>
      <c r="D11" s="6" t="s">
        <v>66</v>
      </c>
      <c r="E11" s="4" t="s">
        <v>47</v>
      </c>
      <c r="F11" s="13">
        <v>33.34</v>
      </c>
      <c r="G11" s="13">
        <v>3.99</v>
      </c>
      <c r="H11" s="7">
        <f t="shared" si="0"/>
        <v>133.0266</v>
      </c>
      <c r="I11" s="7">
        <f t="shared" si="1"/>
        <v>3.3915</v>
      </c>
      <c r="J11" s="7">
        <f t="shared" si="2"/>
        <v>113.07261</v>
      </c>
      <c r="K11" s="11"/>
      <c r="L11" s="11"/>
    </row>
    <row r="12" customHeight="1" spans="1:12">
      <c r="A12" s="4" t="s">
        <v>67</v>
      </c>
      <c r="B12" s="4" t="s">
        <v>68</v>
      </c>
      <c r="C12" s="6" t="s">
        <v>69</v>
      </c>
      <c r="D12" s="6" t="s">
        <v>70</v>
      </c>
      <c r="E12" s="4" t="s">
        <v>47</v>
      </c>
      <c r="F12" s="13">
        <v>226.15</v>
      </c>
      <c r="G12" s="13">
        <v>9.22</v>
      </c>
      <c r="H12" s="7">
        <f t="shared" si="0"/>
        <v>2085.103</v>
      </c>
      <c r="I12" s="7">
        <f t="shared" si="1"/>
        <v>7.837</v>
      </c>
      <c r="J12" s="7">
        <f t="shared" si="2"/>
        <v>1772.33755</v>
      </c>
      <c r="K12" s="11"/>
      <c r="L12" s="11"/>
    </row>
    <row r="13" customHeight="1" spans="1:12">
      <c r="A13" s="4" t="s">
        <v>71</v>
      </c>
      <c r="B13" s="4" t="s">
        <v>72</v>
      </c>
      <c r="C13" s="6" t="s">
        <v>73</v>
      </c>
      <c r="D13" s="6" t="s">
        <v>74</v>
      </c>
      <c r="E13" s="4" t="s">
        <v>47</v>
      </c>
      <c r="F13" s="13">
        <v>2388.18</v>
      </c>
      <c r="G13" s="13">
        <v>7.23</v>
      </c>
      <c r="H13" s="7">
        <f t="shared" ref="H10:H33" si="3">F13*G13</f>
        <v>17266.5414</v>
      </c>
      <c r="I13" s="7">
        <f t="shared" si="1"/>
        <v>6.1455</v>
      </c>
      <c r="J13" s="7">
        <f t="shared" si="2"/>
        <v>14676.56019</v>
      </c>
      <c r="K13" s="11"/>
      <c r="L13" s="11"/>
    </row>
    <row r="14" customHeight="1" spans="1:12">
      <c r="A14" s="4" t="s">
        <v>75</v>
      </c>
      <c r="B14" s="4" t="s">
        <v>76</v>
      </c>
      <c r="C14" s="6" t="s">
        <v>77</v>
      </c>
      <c r="D14" s="6" t="s">
        <v>78</v>
      </c>
      <c r="E14" s="4" t="s">
        <v>47</v>
      </c>
      <c r="F14" s="13">
        <v>48.91</v>
      </c>
      <c r="G14" s="13">
        <v>11.99</v>
      </c>
      <c r="H14" s="7">
        <f t="shared" si="3"/>
        <v>586.4309</v>
      </c>
      <c r="I14" s="7">
        <f t="shared" si="1"/>
        <v>10.1915</v>
      </c>
      <c r="J14" s="7">
        <f t="shared" si="2"/>
        <v>498.466265</v>
      </c>
      <c r="K14" s="11"/>
      <c r="L14" s="11"/>
    </row>
    <row r="15" customHeight="1" spans="1:12">
      <c r="A15" s="4" t="s">
        <v>79</v>
      </c>
      <c r="B15" s="4" t="s">
        <v>80</v>
      </c>
      <c r="C15" s="6" t="s">
        <v>81</v>
      </c>
      <c r="D15" s="6" t="s">
        <v>82</v>
      </c>
      <c r="E15" s="4" t="s">
        <v>47</v>
      </c>
      <c r="F15" s="13">
        <v>212.72</v>
      </c>
      <c r="G15" s="13">
        <v>17.23</v>
      </c>
      <c r="H15" s="7">
        <f t="shared" si="3"/>
        <v>3665.1656</v>
      </c>
      <c r="I15" s="7">
        <f t="shared" si="1"/>
        <v>14.6455</v>
      </c>
      <c r="J15" s="7">
        <f t="shared" si="2"/>
        <v>3115.39076</v>
      </c>
      <c r="K15" s="11"/>
      <c r="L15" s="11"/>
    </row>
    <row r="16" customHeight="1" spans="1:12">
      <c r="A16" s="4" t="s">
        <v>83</v>
      </c>
      <c r="B16" s="4" t="s">
        <v>84</v>
      </c>
      <c r="C16" s="6" t="s">
        <v>85</v>
      </c>
      <c r="D16" s="6" t="s">
        <v>86</v>
      </c>
      <c r="E16" s="4" t="s">
        <v>47</v>
      </c>
      <c r="F16" s="13">
        <v>329.66</v>
      </c>
      <c r="G16" s="13">
        <v>11.73</v>
      </c>
      <c r="H16" s="7">
        <f t="shared" si="3"/>
        <v>3866.9118</v>
      </c>
      <c r="I16" s="7">
        <f t="shared" si="1"/>
        <v>9.9705</v>
      </c>
      <c r="J16" s="7">
        <f t="shared" si="2"/>
        <v>3286.87503</v>
      </c>
      <c r="K16" s="11"/>
      <c r="L16" s="11"/>
    </row>
    <row r="17" customHeight="1" spans="1:12">
      <c r="A17" s="4" t="s">
        <v>87</v>
      </c>
      <c r="B17" s="4" t="s">
        <v>88</v>
      </c>
      <c r="C17" s="6" t="s">
        <v>89</v>
      </c>
      <c r="D17" s="6" t="s">
        <v>90</v>
      </c>
      <c r="E17" s="4" t="s">
        <v>47</v>
      </c>
      <c r="F17" s="13">
        <v>982.15</v>
      </c>
      <c r="G17" s="13">
        <v>10.02</v>
      </c>
      <c r="H17" s="7">
        <f t="shared" si="3"/>
        <v>9841.143</v>
      </c>
      <c r="I17" s="7">
        <f t="shared" si="1"/>
        <v>8.517</v>
      </c>
      <c r="J17" s="7">
        <f t="shared" si="2"/>
        <v>8364.97155</v>
      </c>
      <c r="K17" s="11"/>
      <c r="L17" s="11"/>
    </row>
    <row r="18" customHeight="1" spans="1:12">
      <c r="A18" s="4" t="s">
        <v>91</v>
      </c>
      <c r="B18" s="4" t="s">
        <v>92</v>
      </c>
      <c r="C18" s="6" t="s">
        <v>93</v>
      </c>
      <c r="D18" s="6" t="s">
        <v>94</v>
      </c>
      <c r="E18" s="4" t="s">
        <v>47</v>
      </c>
      <c r="F18" s="13">
        <v>264.29</v>
      </c>
      <c r="G18" s="13">
        <v>9.67</v>
      </c>
      <c r="H18" s="7">
        <f t="shared" si="3"/>
        <v>2555.6843</v>
      </c>
      <c r="I18" s="7">
        <f t="shared" si="1"/>
        <v>8.2195</v>
      </c>
      <c r="J18" s="7">
        <f t="shared" si="2"/>
        <v>2172.331655</v>
      </c>
      <c r="K18" s="11"/>
      <c r="L18" s="11"/>
    </row>
    <row r="19" customHeight="1" spans="1:12">
      <c r="A19" s="4" t="s">
        <v>95</v>
      </c>
      <c r="B19" s="4" t="s">
        <v>96</v>
      </c>
      <c r="C19" s="6" t="s">
        <v>97</v>
      </c>
      <c r="D19" s="6" t="s">
        <v>98</v>
      </c>
      <c r="E19" s="4" t="s">
        <v>47</v>
      </c>
      <c r="F19" s="13">
        <v>329.66</v>
      </c>
      <c r="G19" s="13">
        <v>7.64</v>
      </c>
      <c r="H19" s="7">
        <f t="shared" si="3"/>
        <v>2518.6024</v>
      </c>
      <c r="I19" s="7">
        <f t="shared" si="1"/>
        <v>6.494</v>
      </c>
      <c r="J19" s="7">
        <f t="shared" si="2"/>
        <v>2140.81204</v>
      </c>
      <c r="K19" s="11"/>
      <c r="L19" s="11"/>
    </row>
    <row r="20" customHeight="1" spans="1:12">
      <c r="A20" s="4" t="s">
        <v>99</v>
      </c>
      <c r="B20" s="4" t="s">
        <v>100</v>
      </c>
      <c r="C20" s="6" t="s">
        <v>101</v>
      </c>
      <c r="D20" s="6" t="s">
        <v>102</v>
      </c>
      <c r="E20" s="4" t="s">
        <v>47</v>
      </c>
      <c r="F20" s="13">
        <v>425.44</v>
      </c>
      <c r="G20" s="13">
        <v>8.35</v>
      </c>
      <c r="H20" s="7">
        <f t="shared" si="3"/>
        <v>3552.424</v>
      </c>
      <c r="I20" s="7">
        <f t="shared" si="1"/>
        <v>7.0975</v>
      </c>
      <c r="J20" s="7">
        <f t="shared" si="2"/>
        <v>3019.5604</v>
      </c>
      <c r="K20" s="11"/>
      <c r="L20" s="11"/>
    </row>
    <row r="21" customHeight="1" spans="1:12">
      <c r="A21" s="4" t="s">
        <v>103</v>
      </c>
      <c r="B21" s="4" t="s">
        <v>104</v>
      </c>
      <c r="C21" s="6" t="s">
        <v>105</v>
      </c>
      <c r="D21" s="6" t="s">
        <v>106</v>
      </c>
      <c r="E21" s="4" t="s">
        <v>47</v>
      </c>
      <c r="F21" s="13">
        <v>212.72</v>
      </c>
      <c r="G21" s="13">
        <v>7.44</v>
      </c>
      <c r="H21" s="7">
        <f t="shared" si="3"/>
        <v>1582.6368</v>
      </c>
      <c r="I21" s="7">
        <f t="shared" si="1"/>
        <v>6.324</v>
      </c>
      <c r="J21" s="7">
        <f t="shared" si="2"/>
        <v>1345.24128</v>
      </c>
      <c r="K21" s="11"/>
      <c r="L21" s="11"/>
    </row>
    <row r="22" customHeight="1" spans="1:12">
      <c r="A22" s="4" t="s">
        <v>107</v>
      </c>
      <c r="B22" s="4" t="s">
        <v>108</v>
      </c>
      <c r="C22" s="6" t="s">
        <v>109</v>
      </c>
      <c r="D22" s="6" t="s">
        <v>110</v>
      </c>
      <c r="E22" s="4" t="s">
        <v>111</v>
      </c>
      <c r="F22" s="13">
        <v>54</v>
      </c>
      <c r="G22" s="13">
        <v>76.78</v>
      </c>
      <c r="H22" s="7">
        <f t="shared" si="3"/>
        <v>4146.12</v>
      </c>
      <c r="I22" s="7">
        <f t="shared" si="1"/>
        <v>65.263</v>
      </c>
      <c r="J22" s="7">
        <f t="shared" si="2"/>
        <v>3524.202</v>
      </c>
      <c r="K22" s="11"/>
      <c r="L22" s="11"/>
    </row>
    <row r="23" customHeight="1" spans="1:12">
      <c r="A23" s="4" t="s">
        <v>112</v>
      </c>
      <c r="B23" s="4" t="s">
        <v>113</v>
      </c>
      <c r="C23" s="6" t="s">
        <v>114</v>
      </c>
      <c r="D23" s="6" t="s">
        <v>115</v>
      </c>
      <c r="E23" s="4" t="s">
        <v>47</v>
      </c>
      <c r="F23" s="13">
        <v>200.81</v>
      </c>
      <c r="G23" s="13">
        <v>2.71</v>
      </c>
      <c r="H23" s="7">
        <f t="shared" si="3"/>
        <v>544.1951</v>
      </c>
      <c r="I23" s="7">
        <f t="shared" si="1"/>
        <v>2.3035</v>
      </c>
      <c r="J23" s="7">
        <f t="shared" si="2"/>
        <v>462.565835</v>
      </c>
      <c r="K23" s="11"/>
      <c r="L23" s="11"/>
    </row>
    <row r="24" customHeight="1" spans="1:12">
      <c r="A24" s="4" t="s">
        <v>116</v>
      </c>
      <c r="B24" s="4" t="s">
        <v>117</v>
      </c>
      <c r="C24" s="6" t="s">
        <v>118</v>
      </c>
      <c r="D24" s="6" t="s">
        <v>119</v>
      </c>
      <c r="E24" s="4" t="s">
        <v>120</v>
      </c>
      <c r="F24" s="13">
        <v>11</v>
      </c>
      <c r="G24" s="13">
        <v>104.4</v>
      </c>
      <c r="H24" s="7">
        <f t="shared" si="3"/>
        <v>1148.4</v>
      </c>
      <c r="I24" s="7">
        <f t="shared" si="1"/>
        <v>88.74</v>
      </c>
      <c r="J24" s="7">
        <f t="shared" si="2"/>
        <v>976.14</v>
      </c>
      <c r="K24" s="11"/>
      <c r="L24" s="11"/>
    </row>
    <row r="25" customHeight="1" spans="1:12">
      <c r="A25" s="4" t="s">
        <v>121</v>
      </c>
      <c r="B25" s="4" t="s">
        <v>122</v>
      </c>
      <c r="C25" s="6" t="s">
        <v>123</v>
      </c>
      <c r="D25" s="6" t="s">
        <v>124</v>
      </c>
      <c r="E25" s="4" t="s">
        <v>111</v>
      </c>
      <c r="F25" s="13">
        <v>13</v>
      </c>
      <c r="G25" s="13">
        <v>108.82</v>
      </c>
      <c r="H25" s="7">
        <f t="shared" si="3"/>
        <v>1414.66</v>
      </c>
      <c r="I25" s="7">
        <f t="shared" si="1"/>
        <v>92.497</v>
      </c>
      <c r="J25" s="7">
        <f t="shared" si="2"/>
        <v>1202.461</v>
      </c>
      <c r="K25" s="11"/>
      <c r="L25" s="11"/>
    </row>
    <row r="26" customHeight="1" spans="1:12">
      <c r="A26" s="4" t="s">
        <v>125</v>
      </c>
      <c r="B26" s="4" t="s">
        <v>126</v>
      </c>
      <c r="C26" s="6" t="s">
        <v>127</v>
      </c>
      <c r="D26" s="6" t="s">
        <v>128</v>
      </c>
      <c r="E26" s="4" t="s">
        <v>111</v>
      </c>
      <c r="F26" s="13">
        <v>4</v>
      </c>
      <c r="G26" s="13">
        <v>110.82</v>
      </c>
      <c r="H26" s="7">
        <f t="shared" si="3"/>
        <v>443.28</v>
      </c>
      <c r="I26" s="7">
        <f t="shared" si="1"/>
        <v>94.197</v>
      </c>
      <c r="J26" s="7">
        <f t="shared" si="2"/>
        <v>376.788</v>
      </c>
      <c r="K26" s="11"/>
      <c r="L26" s="11"/>
    </row>
    <row r="27" customHeight="1" spans="1:12">
      <c r="A27" s="4" t="s">
        <v>129</v>
      </c>
      <c r="B27" s="4" t="s">
        <v>130</v>
      </c>
      <c r="C27" s="6" t="s">
        <v>131</v>
      </c>
      <c r="D27" s="6" t="s">
        <v>132</v>
      </c>
      <c r="E27" s="4" t="s">
        <v>111</v>
      </c>
      <c r="F27" s="13">
        <v>7</v>
      </c>
      <c r="G27" s="13">
        <v>86.5</v>
      </c>
      <c r="H27" s="7">
        <f t="shared" si="3"/>
        <v>605.5</v>
      </c>
      <c r="I27" s="7">
        <f t="shared" si="1"/>
        <v>73.525</v>
      </c>
      <c r="J27" s="7">
        <f t="shared" si="2"/>
        <v>514.675</v>
      </c>
      <c r="K27" s="11"/>
      <c r="L27" s="11"/>
    </row>
    <row r="28" customHeight="1" spans="1:12">
      <c r="A28" s="4" t="s">
        <v>133</v>
      </c>
      <c r="B28" s="4" t="s">
        <v>134</v>
      </c>
      <c r="C28" s="6" t="s">
        <v>135</v>
      </c>
      <c r="D28" s="6" t="s">
        <v>136</v>
      </c>
      <c r="E28" s="4" t="s">
        <v>111</v>
      </c>
      <c r="F28" s="13">
        <v>24</v>
      </c>
      <c r="G28" s="13">
        <v>122.7</v>
      </c>
      <c r="H28" s="7">
        <f t="shared" si="3"/>
        <v>2944.8</v>
      </c>
      <c r="I28" s="7">
        <f t="shared" si="1"/>
        <v>104.295</v>
      </c>
      <c r="J28" s="7">
        <f t="shared" si="2"/>
        <v>2503.08</v>
      </c>
      <c r="K28" s="11"/>
      <c r="L28" s="11"/>
    </row>
    <row r="29" customHeight="1" spans="1:12">
      <c r="A29" s="4" t="s">
        <v>137</v>
      </c>
      <c r="B29" s="4" t="s">
        <v>138</v>
      </c>
      <c r="C29" s="6" t="s">
        <v>139</v>
      </c>
      <c r="D29" s="6" t="s">
        <v>140</v>
      </c>
      <c r="E29" s="4" t="s">
        <v>111</v>
      </c>
      <c r="F29" s="13">
        <v>129</v>
      </c>
      <c r="G29" s="13">
        <v>59.99</v>
      </c>
      <c r="H29" s="7">
        <f t="shared" si="3"/>
        <v>7738.71</v>
      </c>
      <c r="I29" s="7">
        <f t="shared" si="1"/>
        <v>50.9915</v>
      </c>
      <c r="J29" s="7">
        <f t="shared" si="2"/>
        <v>6577.9035</v>
      </c>
      <c r="K29" s="11"/>
      <c r="L29" s="11"/>
    </row>
    <row r="30" customHeight="1" spans="1:12">
      <c r="A30" s="4" t="s">
        <v>141</v>
      </c>
      <c r="B30" s="4" t="s">
        <v>142</v>
      </c>
      <c r="C30" s="6" t="s">
        <v>143</v>
      </c>
      <c r="D30" s="6" t="s">
        <v>144</v>
      </c>
      <c r="E30" s="4" t="s">
        <v>111</v>
      </c>
      <c r="F30" s="13">
        <v>17</v>
      </c>
      <c r="G30" s="13">
        <v>61.99</v>
      </c>
      <c r="H30" s="7">
        <f t="shared" si="3"/>
        <v>1053.83</v>
      </c>
      <c r="I30" s="7">
        <f t="shared" si="1"/>
        <v>52.6915</v>
      </c>
      <c r="J30" s="7">
        <f t="shared" si="2"/>
        <v>895.7555</v>
      </c>
      <c r="K30" s="11"/>
      <c r="L30" s="11"/>
    </row>
    <row r="31" customHeight="1" spans="1:12">
      <c r="A31" s="4" t="s">
        <v>145</v>
      </c>
      <c r="B31" s="4" t="s">
        <v>146</v>
      </c>
      <c r="C31" s="6" t="s">
        <v>147</v>
      </c>
      <c r="D31" s="6" t="s">
        <v>148</v>
      </c>
      <c r="E31" s="4" t="s">
        <v>111</v>
      </c>
      <c r="F31" s="13">
        <v>19</v>
      </c>
      <c r="G31" s="13">
        <v>132.32</v>
      </c>
      <c r="H31" s="7">
        <f t="shared" si="3"/>
        <v>2514.08</v>
      </c>
      <c r="I31" s="7">
        <f t="shared" si="1"/>
        <v>112.472</v>
      </c>
      <c r="J31" s="7">
        <f t="shared" si="2"/>
        <v>2136.968</v>
      </c>
      <c r="K31" s="11"/>
      <c r="L31" s="11"/>
    </row>
    <row r="32" customHeight="1" spans="1:12">
      <c r="A32" s="4" t="s">
        <v>149</v>
      </c>
      <c r="B32" s="4" t="s">
        <v>150</v>
      </c>
      <c r="C32" s="6" t="s">
        <v>151</v>
      </c>
      <c r="D32" s="6" t="s">
        <v>152</v>
      </c>
      <c r="E32" s="4" t="s">
        <v>111</v>
      </c>
      <c r="F32" s="13">
        <v>6</v>
      </c>
      <c r="G32" s="13">
        <v>304.07</v>
      </c>
      <c r="H32" s="7">
        <f t="shared" si="3"/>
        <v>1824.42</v>
      </c>
      <c r="I32" s="7">
        <f t="shared" si="1"/>
        <v>258.4595</v>
      </c>
      <c r="J32" s="7">
        <f t="shared" si="2"/>
        <v>1550.757</v>
      </c>
      <c r="K32" s="11"/>
      <c r="L32" s="11"/>
    </row>
    <row r="33" customHeight="1" spans="1:12">
      <c r="A33" s="4" t="s">
        <v>153</v>
      </c>
      <c r="B33" s="4" t="s">
        <v>154</v>
      </c>
      <c r="C33" s="6" t="s">
        <v>155</v>
      </c>
      <c r="D33" s="6" t="s">
        <v>156</v>
      </c>
      <c r="E33" s="4" t="s">
        <v>111</v>
      </c>
      <c r="F33" s="13">
        <v>22</v>
      </c>
      <c r="G33" s="13">
        <v>253.73</v>
      </c>
      <c r="H33" s="7">
        <f t="shared" si="3"/>
        <v>5582.06</v>
      </c>
      <c r="I33" s="7">
        <f t="shared" si="1"/>
        <v>215.6705</v>
      </c>
      <c r="J33" s="7">
        <f t="shared" si="2"/>
        <v>4744.751</v>
      </c>
      <c r="K33" s="11"/>
      <c r="L33" s="11"/>
    </row>
    <row r="34" customHeight="1" spans="1:12">
      <c r="A34" s="4" t="s">
        <v>157</v>
      </c>
      <c r="B34" s="4" t="s">
        <v>158</v>
      </c>
      <c r="C34" s="6" t="s">
        <v>159</v>
      </c>
      <c r="D34" s="6" t="s">
        <v>160</v>
      </c>
      <c r="E34" s="4" t="s">
        <v>111</v>
      </c>
      <c r="F34" s="13">
        <v>34</v>
      </c>
      <c r="G34" s="13">
        <v>327.07</v>
      </c>
      <c r="H34" s="7">
        <f t="shared" ref="H34:H65" si="4">F34*G34</f>
        <v>11120.38</v>
      </c>
      <c r="I34" s="7">
        <f t="shared" si="1"/>
        <v>278.0095</v>
      </c>
      <c r="J34" s="7">
        <f t="shared" ref="J34:J65" si="5">F34*I34</f>
        <v>9452.323</v>
      </c>
      <c r="K34" s="11"/>
      <c r="L34" s="11"/>
    </row>
    <row r="35" customHeight="1" spans="1:12">
      <c r="A35" s="4" t="s">
        <v>161</v>
      </c>
      <c r="B35" s="4" t="s">
        <v>162</v>
      </c>
      <c r="C35" s="6" t="s">
        <v>163</v>
      </c>
      <c r="D35" s="6" t="s">
        <v>164</v>
      </c>
      <c r="E35" s="4" t="s">
        <v>111</v>
      </c>
      <c r="F35" s="13">
        <v>5</v>
      </c>
      <c r="G35" s="13">
        <v>352.07</v>
      </c>
      <c r="H35" s="7">
        <f t="shared" si="4"/>
        <v>1760.35</v>
      </c>
      <c r="I35" s="7">
        <f t="shared" si="1"/>
        <v>299.2595</v>
      </c>
      <c r="J35" s="7">
        <f t="shared" si="5"/>
        <v>1496.2975</v>
      </c>
      <c r="K35" s="11"/>
      <c r="L35" s="11"/>
    </row>
    <row r="36" customHeight="1" spans="1:12">
      <c r="A36" s="4" t="s">
        <v>165</v>
      </c>
      <c r="B36" s="4" t="s">
        <v>166</v>
      </c>
      <c r="C36" s="6" t="s">
        <v>167</v>
      </c>
      <c r="D36" s="6" t="s">
        <v>168</v>
      </c>
      <c r="E36" s="4" t="s">
        <v>111</v>
      </c>
      <c r="F36" s="13">
        <v>17</v>
      </c>
      <c r="G36" s="13">
        <v>260.38</v>
      </c>
      <c r="H36" s="7">
        <f t="shared" si="4"/>
        <v>4426.46</v>
      </c>
      <c r="I36" s="7">
        <f t="shared" si="1"/>
        <v>221.323</v>
      </c>
      <c r="J36" s="7">
        <f t="shared" si="5"/>
        <v>3762.491</v>
      </c>
      <c r="K36" s="11"/>
      <c r="L36" s="11"/>
    </row>
    <row r="37" customHeight="1" spans="1:12">
      <c r="A37" s="4" t="s">
        <v>169</v>
      </c>
      <c r="B37" s="4" t="s">
        <v>170</v>
      </c>
      <c r="C37" s="6" t="s">
        <v>171</v>
      </c>
      <c r="D37" s="6" t="s">
        <v>172</v>
      </c>
      <c r="E37" s="4" t="s">
        <v>120</v>
      </c>
      <c r="F37" s="13">
        <v>2</v>
      </c>
      <c r="G37" s="13">
        <v>2131.07</v>
      </c>
      <c r="H37" s="7">
        <f t="shared" si="4"/>
        <v>4262.14</v>
      </c>
      <c r="I37" s="7">
        <f t="shared" si="1"/>
        <v>1811.4095</v>
      </c>
      <c r="J37" s="7">
        <f t="shared" si="5"/>
        <v>3622.819</v>
      </c>
      <c r="K37" s="11"/>
      <c r="L37" s="11"/>
    </row>
    <row r="38" customHeight="1" spans="1:12">
      <c r="A38" s="4" t="s">
        <v>173</v>
      </c>
      <c r="B38" s="4" t="s">
        <v>174</v>
      </c>
      <c r="C38" s="6" t="s">
        <v>175</v>
      </c>
      <c r="D38" s="6" t="s">
        <v>176</v>
      </c>
      <c r="E38" s="4" t="s">
        <v>120</v>
      </c>
      <c r="F38" s="13">
        <v>9</v>
      </c>
      <c r="G38" s="13">
        <v>102.37</v>
      </c>
      <c r="H38" s="7">
        <f t="shared" si="4"/>
        <v>921.33</v>
      </c>
      <c r="I38" s="7">
        <f t="shared" si="1"/>
        <v>87.0145</v>
      </c>
      <c r="J38" s="7">
        <f t="shared" si="5"/>
        <v>783.1305</v>
      </c>
      <c r="K38" s="11"/>
      <c r="L38" s="11"/>
    </row>
    <row r="39" customHeight="1" spans="1:12">
      <c r="A39" s="4" t="s">
        <v>177</v>
      </c>
      <c r="B39" s="4" t="s">
        <v>178</v>
      </c>
      <c r="C39" s="6" t="s">
        <v>179</v>
      </c>
      <c r="D39" s="6" t="s">
        <v>180</v>
      </c>
      <c r="E39" s="4" t="s">
        <v>120</v>
      </c>
      <c r="F39" s="13">
        <v>27</v>
      </c>
      <c r="G39" s="13">
        <v>82.2</v>
      </c>
      <c r="H39" s="7">
        <f t="shared" si="4"/>
        <v>2219.4</v>
      </c>
      <c r="I39" s="7">
        <f t="shared" ref="I39:I70" si="6">G39*0.85</f>
        <v>69.87</v>
      </c>
      <c r="J39" s="7">
        <f t="shared" si="5"/>
        <v>1886.49</v>
      </c>
      <c r="K39" s="11"/>
      <c r="L39" s="11"/>
    </row>
    <row r="40" customHeight="1" spans="1:12">
      <c r="A40" s="4" t="s">
        <v>181</v>
      </c>
      <c r="B40" s="4" t="s">
        <v>182</v>
      </c>
      <c r="C40" s="6" t="s">
        <v>183</v>
      </c>
      <c r="D40" s="6" t="s">
        <v>184</v>
      </c>
      <c r="E40" s="4" t="s">
        <v>120</v>
      </c>
      <c r="F40" s="13">
        <v>1</v>
      </c>
      <c r="G40" s="13">
        <v>2308.77</v>
      </c>
      <c r="H40" s="7">
        <f t="shared" si="4"/>
        <v>2308.77</v>
      </c>
      <c r="I40" s="7">
        <f t="shared" si="6"/>
        <v>1962.4545</v>
      </c>
      <c r="J40" s="7">
        <f t="shared" si="5"/>
        <v>1962.4545</v>
      </c>
      <c r="K40" s="11"/>
      <c r="L40" s="11"/>
    </row>
    <row r="41" customHeight="1" spans="1:12">
      <c r="A41" s="4" t="s">
        <v>185</v>
      </c>
      <c r="B41" s="4" t="s">
        <v>186</v>
      </c>
      <c r="C41" s="6" t="s">
        <v>187</v>
      </c>
      <c r="D41" s="6" t="s">
        <v>188</v>
      </c>
      <c r="E41" s="4" t="s">
        <v>111</v>
      </c>
      <c r="F41" s="13">
        <v>12</v>
      </c>
      <c r="G41" s="13">
        <v>50.4</v>
      </c>
      <c r="H41" s="7">
        <f t="shared" si="4"/>
        <v>604.8</v>
      </c>
      <c r="I41" s="7">
        <f t="shared" si="6"/>
        <v>42.84</v>
      </c>
      <c r="J41" s="7">
        <f t="shared" si="5"/>
        <v>514.08</v>
      </c>
      <c r="K41" s="11"/>
      <c r="L41" s="11"/>
    </row>
    <row r="42" customHeight="1" spans="1:12">
      <c r="A42" s="4" t="s">
        <v>189</v>
      </c>
      <c r="B42" s="4" t="s">
        <v>190</v>
      </c>
      <c r="C42" s="6" t="s">
        <v>191</v>
      </c>
      <c r="D42" s="6" t="s">
        <v>192</v>
      </c>
      <c r="E42" s="4" t="s">
        <v>111</v>
      </c>
      <c r="F42" s="13">
        <v>12</v>
      </c>
      <c r="G42" s="13">
        <v>292.03</v>
      </c>
      <c r="H42" s="7">
        <f t="shared" si="4"/>
        <v>3504.36</v>
      </c>
      <c r="I42" s="7">
        <f t="shared" si="6"/>
        <v>248.2255</v>
      </c>
      <c r="J42" s="7">
        <f t="shared" si="5"/>
        <v>2978.706</v>
      </c>
      <c r="K42" s="11"/>
      <c r="L42" s="11"/>
    </row>
    <row r="43" customHeight="1" spans="1:12">
      <c r="A43" s="4" t="s">
        <v>193</v>
      </c>
      <c r="B43" s="4" t="s">
        <v>194</v>
      </c>
      <c r="C43" s="6" t="s">
        <v>195</v>
      </c>
      <c r="D43" s="6" t="s">
        <v>196</v>
      </c>
      <c r="E43" s="4" t="s">
        <v>111</v>
      </c>
      <c r="F43" s="13">
        <v>6</v>
      </c>
      <c r="G43" s="13">
        <v>304.07</v>
      </c>
      <c r="H43" s="7">
        <f t="shared" si="4"/>
        <v>1824.42</v>
      </c>
      <c r="I43" s="7">
        <f t="shared" si="6"/>
        <v>258.4595</v>
      </c>
      <c r="J43" s="7">
        <f t="shared" si="5"/>
        <v>1550.757</v>
      </c>
      <c r="K43" s="11"/>
      <c r="L43" s="11"/>
    </row>
    <row r="44" customHeight="1" spans="1:12">
      <c r="A44" s="4" t="s">
        <v>197</v>
      </c>
      <c r="B44" s="4" t="s">
        <v>198</v>
      </c>
      <c r="C44" s="6" t="s">
        <v>199</v>
      </c>
      <c r="D44" s="6" t="s">
        <v>200</v>
      </c>
      <c r="E44" s="4" t="s">
        <v>120</v>
      </c>
      <c r="F44" s="13">
        <v>2</v>
      </c>
      <c r="G44" s="13">
        <v>2686.18</v>
      </c>
      <c r="H44" s="7">
        <f t="shared" si="4"/>
        <v>5372.36</v>
      </c>
      <c r="I44" s="7">
        <f t="shared" si="6"/>
        <v>2283.253</v>
      </c>
      <c r="J44" s="7">
        <f t="shared" si="5"/>
        <v>4566.506</v>
      </c>
      <c r="K44" s="11"/>
      <c r="L44" s="11"/>
    </row>
    <row r="45" customHeight="1" spans="1:12">
      <c r="A45" s="4" t="s">
        <v>201</v>
      </c>
      <c r="B45" s="4" t="s">
        <v>202</v>
      </c>
      <c r="C45" s="6" t="s">
        <v>203</v>
      </c>
      <c r="D45" s="6" t="s">
        <v>204</v>
      </c>
      <c r="E45" s="4" t="s">
        <v>120</v>
      </c>
      <c r="F45" s="13">
        <v>3</v>
      </c>
      <c r="G45" s="13">
        <v>385.2</v>
      </c>
      <c r="H45" s="7">
        <f t="shared" si="4"/>
        <v>1155.6</v>
      </c>
      <c r="I45" s="7">
        <f t="shared" si="6"/>
        <v>327.42</v>
      </c>
      <c r="J45" s="7">
        <f t="shared" si="5"/>
        <v>982.26</v>
      </c>
      <c r="K45" s="11"/>
      <c r="L45" s="11"/>
    </row>
    <row r="46" customHeight="1" spans="1:12">
      <c r="A46" s="4" t="s">
        <v>205</v>
      </c>
      <c r="B46" s="4" t="s">
        <v>206</v>
      </c>
      <c r="C46" s="6" t="s">
        <v>207</v>
      </c>
      <c r="D46" s="6" t="s">
        <v>208</v>
      </c>
      <c r="E46" s="4" t="s">
        <v>111</v>
      </c>
      <c r="F46" s="13">
        <v>5</v>
      </c>
      <c r="G46" s="13">
        <v>106.2</v>
      </c>
      <c r="H46" s="7">
        <f t="shared" si="4"/>
        <v>531</v>
      </c>
      <c r="I46" s="7">
        <f t="shared" si="6"/>
        <v>90.27</v>
      </c>
      <c r="J46" s="7">
        <f t="shared" si="5"/>
        <v>451.35</v>
      </c>
      <c r="K46" s="11"/>
      <c r="L46" s="11"/>
    </row>
    <row r="47" customHeight="1" spans="1:12">
      <c r="A47" s="4" t="s">
        <v>209</v>
      </c>
      <c r="B47" s="4" t="s">
        <v>210</v>
      </c>
      <c r="C47" s="6" t="s">
        <v>211</v>
      </c>
      <c r="D47" s="6" t="s">
        <v>212</v>
      </c>
      <c r="E47" s="4" t="s">
        <v>120</v>
      </c>
      <c r="F47" s="13">
        <v>1</v>
      </c>
      <c r="G47" s="13">
        <v>3953.77</v>
      </c>
      <c r="H47" s="7">
        <f t="shared" si="4"/>
        <v>3953.77</v>
      </c>
      <c r="I47" s="7">
        <f t="shared" si="6"/>
        <v>3360.7045</v>
      </c>
      <c r="J47" s="7">
        <f t="shared" si="5"/>
        <v>3360.7045</v>
      </c>
      <c r="K47" s="11"/>
      <c r="L47" s="11"/>
    </row>
    <row r="48" customHeight="1" spans="1:12">
      <c r="A48" s="4" t="s">
        <v>213</v>
      </c>
      <c r="B48" s="4" t="s">
        <v>214</v>
      </c>
      <c r="C48" s="6" t="s">
        <v>215</v>
      </c>
      <c r="D48" s="6" t="s">
        <v>216</v>
      </c>
      <c r="E48" s="4" t="s">
        <v>217</v>
      </c>
      <c r="F48" s="13">
        <v>6</v>
      </c>
      <c r="G48" s="13">
        <v>60.81</v>
      </c>
      <c r="H48" s="7">
        <f t="shared" si="4"/>
        <v>364.86</v>
      </c>
      <c r="I48" s="7">
        <f t="shared" si="6"/>
        <v>51.6885</v>
      </c>
      <c r="J48" s="7">
        <f t="shared" si="5"/>
        <v>310.131</v>
      </c>
      <c r="K48" s="11"/>
      <c r="L48" s="11"/>
    </row>
    <row r="49" customHeight="1" spans="1:12">
      <c r="A49" s="4" t="s">
        <v>218</v>
      </c>
      <c r="B49" s="4" t="s">
        <v>219</v>
      </c>
      <c r="C49" s="6" t="s">
        <v>220</v>
      </c>
      <c r="D49" s="6" t="s">
        <v>221</v>
      </c>
      <c r="E49" s="4" t="s">
        <v>222</v>
      </c>
      <c r="F49" s="13">
        <v>1</v>
      </c>
      <c r="G49" s="13">
        <v>22839.82</v>
      </c>
      <c r="H49" s="7">
        <f t="shared" si="4"/>
        <v>22839.82</v>
      </c>
      <c r="I49" s="7">
        <f t="shared" si="6"/>
        <v>19413.847</v>
      </c>
      <c r="J49" s="7">
        <f t="shared" si="5"/>
        <v>19413.847</v>
      </c>
      <c r="K49" s="11"/>
      <c r="L49" s="11"/>
    </row>
    <row r="50" customHeight="1" spans="1:12">
      <c r="A50" s="4" t="s">
        <v>223</v>
      </c>
      <c r="B50" s="4" t="s">
        <v>224</v>
      </c>
      <c r="C50" s="6" t="s">
        <v>225</v>
      </c>
      <c r="D50" s="6" t="s">
        <v>226</v>
      </c>
      <c r="E50" s="4" t="s">
        <v>217</v>
      </c>
      <c r="F50" s="13">
        <v>4</v>
      </c>
      <c r="G50" s="13">
        <v>192.9</v>
      </c>
      <c r="H50" s="7">
        <f t="shared" si="4"/>
        <v>771.6</v>
      </c>
      <c r="I50" s="7">
        <f t="shared" si="6"/>
        <v>163.965</v>
      </c>
      <c r="J50" s="7">
        <f t="shared" si="5"/>
        <v>655.86</v>
      </c>
      <c r="K50" s="11"/>
      <c r="L50" s="11"/>
    </row>
    <row r="51" customHeight="1" spans="1:12">
      <c r="A51" s="4" t="s">
        <v>227</v>
      </c>
      <c r="B51" s="4" t="s">
        <v>228</v>
      </c>
      <c r="C51" s="6" t="s">
        <v>229</v>
      </c>
      <c r="D51" s="6" t="s">
        <v>230</v>
      </c>
      <c r="E51" s="4" t="s">
        <v>111</v>
      </c>
      <c r="F51" s="13">
        <v>5</v>
      </c>
      <c r="G51" s="13">
        <v>225.52</v>
      </c>
      <c r="H51" s="7">
        <f t="shared" si="4"/>
        <v>1127.6</v>
      </c>
      <c r="I51" s="7">
        <f t="shared" si="6"/>
        <v>191.692</v>
      </c>
      <c r="J51" s="7">
        <f t="shared" si="5"/>
        <v>958.46</v>
      </c>
      <c r="K51" s="11"/>
      <c r="L51" s="11"/>
    </row>
    <row r="52" customHeight="1" spans="1:12">
      <c r="A52" s="4" t="s">
        <v>42</v>
      </c>
      <c r="B52" s="4" t="s">
        <v>42</v>
      </c>
      <c r="C52" s="4" t="s">
        <v>231</v>
      </c>
      <c r="D52" s="4"/>
      <c r="E52" s="4" t="s">
        <v>42</v>
      </c>
      <c r="F52" s="5" t="s">
        <v>42</v>
      </c>
      <c r="G52" s="5" t="s">
        <v>42</v>
      </c>
      <c r="H52" s="7">
        <f>SUM(H6:H51)</f>
        <v>191052.2573</v>
      </c>
      <c r="I52" s="7"/>
      <c r="J52" s="7">
        <f>SUM(J6:J51)</f>
        <v>162394.418705</v>
      </c>
      <c r="K52" s="11"/>
      <c r="L52" s="11"/>
    </row>
    <row r="53" customHeight="1" spans="1:12">
      <c r="A53" s="4" t="s">
        <v>42</v>
      </c>
      <c r="B53" s="4" t="s">
        <v>42</v>
      </c>
      <c r="C53" s="4" t="s">
        <v>232</v>
      </c>
      <c r="D53" s="4"/>
      <c r="E53" s="4" t="s">
        <v>42</v>
      </c>
      <c r="F53" s="5" t="s">
        <v>42</v>
      </c>
      <c r="G53" s="5" t="s">
        <v>42</v>
      </c>
      <c r="H53" s="7"/>
      <c r="I53" s="7"/>
      <c r="J53" s="7"/>
      <c r="K53" s="11"/>
      <c r="L53" s="11"/>
    </row>
    <row r="54" customHeight="1" spans="1:12">
      <c r="A54" s="4" t="s">
        <v>233</v>
      </c>
      <c r="B54" s="4" t="s">
        <v>234</v>
      </c>
      <c r="C54" s="6" t="s">
        <v>235</v>
      </c>
      <c r="D54" s="6" t="s">
        <v>236</v>
      </c>
      <c r="E54" s="4" t="s">
        <v>47</v>
      </c>
      <c r="F54" s="13">
        <v>727.85</v>
      </c>
      <c r="G54" s="13">
        <v>47.3</v>
      </c>
      <c r="H54" s="7">
        <f t="shared" si="4"/>
        <v>34427.305</v>
      </c>
      <c r="I54" s="7">
        <f t="shared" si="6"/>
        <v>40.205</v>
      </c>
      <c r="J54" s="7">
        <f t="shared" si="5"/>
        <v>29263.20925</v>
      </c>
      <c r="K54" s="11"/>
      <c r="L54" s="11"/>
    </row>
    <row r="55" customHeight="1" spans="1:12">
      <c r="A55" s="4" t="s">
        <v>237</v>
      </c>
      <c r="B55" s="4" t="s">
        <v>238</v>
      </c>
      <c r="C55" s="6" t="s">
        <v>239</v>
      </c>
      <c r="D55" s="6" t="s">
        <v>240</v>
      </c>
      <c r="E55" s="4" t="s">
        <v>47</v>
      </c>
      <c r="F55" s="13">
        <v>511.42</v>
      </c>
      <c r="G55" s="13">
        <v>53.95</v>
      </c>
      <c r="H55" s="7">
        <f t="shared" si="4"/>
        <v>27591.109</v>
      </c>
      <c r="I55" s="7">
        <f t="shared" si="6"/>
        <v>45.8575</v>
      </c>
      <c r="J55" s="7">
        <f t="shared" si="5"/>
        <v>23452.44265</v>
      </c>
      <c r="K55" s="11"/>
      <c r="L55" s="11"/>
    </row>
    <row r="56" customHeight="1" spans="1:12">
      <c r="A56" s="4" t="s">
        <v>241</v>
      </c>
      <c r="B56" s="4" t="s">
        <v>242</v>
      </c>
      <c r="C56" s="6" t="s">
        <v>243</v>
      </c>
      <c r="D56" s="6" t="s">
        <v>244</v>
      </c>
      <c r="E56" s="4" t="s">
        <v>47</v>
      </c>
      <c r="F56" s="13">
        <v>141.73</v>
      </c>
      <c r="G56" s="13">
        <v>70.78</v>
      </c>
      <c r="H56" s="7">
        <f t="shared" si="4"/>
        <v>10031.6494</v>
      </c>
      <c r="I56" s="7">
        <f t="shared" si="6"/>
        <v>60.163</v>
      </c>
      <c r="J56" s="7">
        <f t="shared" si="5"/>
        <v>8526.90199</v>
      </c>
      <c r="K56" s="11"/>
      <c r="L56" s="11"/>
    </row>
    <row r="57" customHeight="1" spans="1:12">
      <c r="A57" s="4" t="s">
        <v>245</v>
      </c>
      <c r="B57" s="4" t="s">
        <v>246</v>
      </c>
      <c r="C57" s="6" t="s">
        <v>247</v>
      </c>
      <c r="D57" s="6" t="s">
        <v>248</v>
      </c>
      <c r="E57" s="4" t="s">
        <v>47</v>
      </c>
      <c r="F57" s="13">
        <v>154.59</v>
      </c>
      <c r="G57" s="13">
        <v>105.24</v>
      </c>
      <c r="H57" s="7">
        <f t="shared" si="4"/>
        <v>16269.0516</v>
      </c>
      <c r="I57" s="7">
        <f t="shared" si="6"/>
        <v>89.454</v>
      </c>
      <c r="J57" s="7">
        <f t="shared" si="5"/>
        <v>13828.69386</v>
      </c>
      <c r="K57" s="11"/>
      <c r="L57" s="11"/>
    </row>
    <row r="58" customHeight="1" spans="1:12">
      <c r="A58" s="4" t="s">
        <v>249</v>
      </c>
      <c r="B58" s="4" t="s">
        <v>250</v>
      </c>
      <c r="C58" s="6" t="s">
        <v>251</v>
      </c>
      <c r="D58" s="6" t="s">
        <v>252</v>
      </c>
      <c r="E58" s="4" t="s">
        <v>47</v>
      </c>
      <c r="F58" s="13">
        <v>22.03</v>
      </c>
      <c r="G58" s="13">
        <v>113.62</v>
      </c>
      <c r="H58" s="7">
        <f t="shared" si="4"/>
        <v>2503.0486</v>
      </c>
      <c r="I58" s="7">
        <f t="shared" si="6"/>
        <v>96.577</v>
      </c>
      <c r="J58" s="7">
        <f t="shared" si="5"/>
        <v>2127.59131</v>
      </c>
      <c r="K58" s="11"/>
      <c r="L58" s="11"/>
    </row>
    <row r="59" customHeight="1" spans="1:12">
      <c r="A59" s="4" t="s">
        <v>253</v>
      </c>
      <c r="B59" s="4" t="s">
        <v>254</v>
      </c>
      <c r="C59" s="6" t="s">
        <v>255</v>
      </c>
      <c r="D59" s="6" t="s">
        <v>256</v>
      </c>
      <c r="E59" s="4" t="s">
        <v>47</v>
      </c>
      <c r="F59" s="13">
        <v>58.05</v>
      </c>
      <c r="G59" s="13">
        <v>121.72</v>
      </c>
      <c r="H59" s="7">
        <f t="shared" si="4"/>
        <v>7065.846</v>
      </c>
      <c r="I59" s="7">
        <f t="shared" si="6"/>
        <v>103.462</v>
      </c>
      <c r="J59" s="7">
        <f t="shared" si="5"/>
        <v>6005.9691</v>
      </c>
      <c r="K59" s="11"/>
      <c r="L59" s="11"/>
    </row>
    <row r="60" customHeight="1" spans="1:12">
      <c r="A60" s="4" t="s">
        <v>257</v>
      </c>
      <c r="B60" s="4" t="s">
        <v>258</v>
      </c>
      <c r="C60" s="6" t="s">
        <v>259</v>
      </c>
      <c r="D60" s="6" t="s">
        <v>260</v>
      </c>
      <c r="E60" s="4" t="s">
        <v>47</v>
      </c>
      <c r="F60" s="13">
        <v>79.87</v>
      </c>
      <c r="G60" s="13">
        <v>138.36</v>
      </c>
      <c r="H60" s="7">
        <f t="shared" si="4"/>
        <v>11050.8132</v>
      </c>
      <c r="I60" s="7">
        <f t="shared" si="6"/>
        <v>117.606</v>
      </c>
      <c r="J60" s="7">
        <f t="shared" si="5"/>
        <v>9393.19122</v>
      </c>
      <c r="K60" s="11"/>
      <c r="L60" s="11"/>
    </row>
    <row r="61" customHeight="1" spans="1:12">
      <c r="A61" s="4" t="s">
        <v>261</v>
      </c>
      <c r="B61" s="4" t="s">
        <v>262</v>
      </c>
      <c r="C61" s="6" t="s">
        <v>263</v>
      </c>
      <c r="D61" s="6" t="s">
        <v>264</v>
      </c>
      <c r="E61" s="4" t="s">
        <v>47</v>
      </c>
      <c r="F61" s="13">
        <v>10.64</v>
      </c>
      <c r="G61" s="13">
        <v>185.04</v>
      </c>
      <c r="H61" s="7">
        <f t="shared" si="4"/>
        <v>1968.8256</v>
      </c>
      <c r="I61" s="7">
        <f t="shared" si="6"/>
        <v>157.284</v>
      </c>
      <c r="J61" s="7">
        <f t="shared" si="5"/>
        <v>1673.50176</v>
      </c>
      <c r="K61" s="11"/>
      <c r="L61" s="11"/>
    </row>
    <row r="62" customHeight="1" spans="1:12">
      <c r="A62" s="4" t="s">
        <v>265</v>
      </c>
      <c r="B62" s="4" t="s">
        <v>266</v>
      </c>
      <c r="C62" s="6" t="s">
        <v>267</v>
      </c>
      <c r="D62" s="6" t="s">
        <v>268</v>
      </c>
      <c r="E62" s="4" t="s">
        <v>47</v>
      </c>
      <c r="F62" s="13">
        <v>260.69</v>
      </c>
      <c r="G62" s="13">
        <v>218.49</v>
      </c>
      <c r="H62" s="7">
        <f t="shared" si="4"/>
        <v>56958.1581</v>
      </c>
      <c r="I62" s="7">
        <f t="shared" si="6"/>
        <v>185.7165</v>
      </c>
      <c r="J62" s="7">
        <f t="shared" si="5"/>
        <v>48414.434385</v>
      </c>
      <c r="K62" s="11"/>
      <c r="L62" s="11"/>
    </row>
    <row r="63" customHeight="1" spans="1:12">
      <c r="A63" s="4" t="s">
        <v>269</v>
      </c>
      <c r="B63" s="4" t="s">
        <v>270</v>
      </c>
      <c r="C63" s="6" t="s">
        <v>271</v>
      </c>
      <c r="D63" s="6" t="s">
        <v>272</v>
      </c>
      <c r="E63" s="4" t="s">
        <v>47</v>
      </c>
      <c r="F63" s="13">
        <v>11</v>
      </c>
      <c r="G63" s="13">
        <v>445.87</v>
      </c>
      <c r="H63" s="7">
        <f t="shared" si="4"/>
        <v>4904.57</v>
      </c>
      <c r="I63" s="7">
        <f t="shared" si="6"/>
        <v>378.9895</v>
      </c>
      <c r="J63" s="7">
        <f t="shared" si="5"/>
        <v>4168.8845</v>
      </c>
      <c r="K63" s="11"/>
      <c r="L63" s="11"/>
    </row>
    <row r="64" customHeight="1" spans="1:12">
      <c r="A64" s="4" t="s">
        <v>273</v>
      </c>
      <c r="B64" s="4" t="s">
        <v>274</v>
      </c>
      <c r="C64" s="6" t="s">
        <v>275</v>
      </c>
      <c r="D64" s="6" t="s">
        <v>276</v>
      </c>
      <c r="E64" s="4" t="s">
        <v>47</v>
      </c>
      <c r="F64" s="13">
        <v>245.07</v>
      </c>
      <c r="G64" s="13">
        <v>113.62</v>
      </c>
      <c r="H64" s="7">
        <f t="shared" si="4"/>
        <v>27844.8534</v>
      </c>
      <c r="I64" s="7">
        <f t="shared" si="6"/>
        <v>96.577</v>
      </c>
      <c r="J64" s="7">
        <f t="shared" si="5"/>
        <v>23668.12539</v>
      </c>
      <c r="K64" s="11"/>
      <c r="L64" s="11"/>
    </row>
    <row r="65" customHeight="1" spans="1:12">
      <c r="A65" s="4" t="s">
        <v>277</v>
      </c>
      <c r="B65" s="4" t="s">
        <v>278</v>
      </c>
      <c r="C65" s="6" t="s">
        <v>279</v>
      </c>
      <c r="D65" s="6" t="s">
        <v>280</v>
      </c>
      <c r="E65" s="4" t="s">
        <v>47</v>
      </c>
      <c r="F65" s="13">
        <v>435.54</v>
      </c>
      <c r="G65" s="13">
        <v>218.49</v>
      </c>
      <c r="H65" s="7">
        <f t="shared" si="4"/>
        <v>95161.1346</v>
      </c>
      <c r="I65" s="7">
        <f t="shared" si="6"/>
        <v>185.7165</v>
      </c>
      <c r="J65" s="7">
        <f t="shared" si="5"/>
        <v>80886.96441</v>
      </c>
      <c r="K65" s="11"/>
      <c r="L65" s="11"/>
    </row>
    <row r="66" customHeight="1" spans="1:12">
      <c r="A66" s="4" t="s">
        <v>281</v>
      </c>
      <c r="B66" s="4" t="s">
        <v>282</v>
      </c>
      <c r="C66" s="6" t="s">
        <v>283</v>
      </c>
      <c r="D66" s="6" t="s">
        <v>284</v>
      </c>
      <c r="E66" s="4" t="s">
        <v>47</v>
      </c>
      <c r="F66" s="13">
        <v>22.21</v>
      </c>
      <c r="G66" s="13">
        <v>445.87</v>
      </c>
      <c r="H66" s="7">
        <f t="shared" ref="H66:H97" si="7">F66*G66</f>
        <v>9902.7727</v>
      </c>
      <c r="I66" s="7">
        <f t="shared" si="6"/>
        <v>378.9895</v>
      </c>
      <c r="J66" s="7">
        <f t="shared" ref="J66:J97" si="8">F66*I66</f>
        <v>8417.356795</v>
      </c>
      <c r="K66" s="11"/>
      <c r="L66" s="11"/>
    </row>
    <row r="67" customHeight="1" spans="1:12">
      <c r="A67" s="4" t="s">
        <v>285</v>
      </c>
      <c r="B67" s="4" t="s">
        <v>286</v>
      </c>
      <c r="C67" s="6" t="s">
        <v>287</v>
      </c>
      <c r="D67" s="6" t="s">
        <v>288</v>
      </c>
      <c r="E67" s="4" t="s">
        <v>47</v>
      </c>
      <c r="F67" s="13">
        <v>4.96</v>
      </c>
      <c r="G67" s="13">
        <v>152.51</v>
      </c>
      <c r="H67" s="7">
        <f t="shared" si="7"/>
        <v>756.4496</v>
      </c>
      <c r="I67" s="7">
        <f t="shared" si="6"/>
        <v>129.6335</v>
      </c>
      <c r="J67" s="7">
        <f t="shared" si="8"/>
        <v>642.98216</v>
      </c>
      <c r="K67" s="11"/>
      <c r="L67" s="11"/>
    </row>
    <row r="68" customHeight="1" spans="1:12">
      <c r="A68" s="4" t="s">
        <v>289</v>
      </c>
      <c r="B68" s="4" t="s">
        <v>290</v>
      </c>
      <c r="C68" s="6" t="s">
        <v>291</v>
      </c>
      <c r="D68" s="6" t="s">
        <v>292</v>
      </c>
      <c r="E68" s="4" t="s">
        <v>111</v>
      </c>
      <c r="F68" s="13">
        <v>1</v>
      </c>
      <c r="G68" s="13">
        <v>417.46</v>
      </c>
      <c r="H68" s="7">
        <f t="shared" si="7"/>
        <v>417.46</v>
      </c>
      <c r="I68" s="7">
        <f t="shared" si="6"/>
        <v>354.841</v>
      </c>
      <c r="J68" s="7">
        <f t="shared" si="8"/>
        <v>354.841</v>
      </c>
      <c r="K68" s="11"/>
      <c r="L68" s="11"/>
    </row>
    <row r="69" customHeight="1" spans="1:12">
      <c r="A69" s="4" t="s">
        <v>293</v>
      </c>
      <c r="B69" s="4" t="s">
        <v>294</v>
      </c>
      <c r="C69" s="6" t="s">
        <v>295</v>
      </c>
      <c r="D69" s="6" t="s">
        <v>296</v>
      </c>
      <c r="E69" s="4" t="s">
        <v>111</v>
      </c>
      <c r="F69" s="13">
        <v>1</v>
      </c>
      <c r="G69" s="13">
        <v>504.46</v>
      </c>
      <c r="H69" s="7">
        <f t="shared" si="7"/>
        <v>504.46</v>
      </c>
      <c r="I69" s="7">
        <f t="shared" si="6"/>
        <v>428.791</v>
      </c>
      <c r="J69" s="7">
        <f t="shared" si="8"/>
        <v>428.791</v>
      </c>
      <c r="K69" s="11"/>
      <c r="L69" s="11"/>
    </row>
    <row r="70" customHeight="1" spans="1:12">
      <c r="A70" s="4" t="s">
        <v>297</v>
      </c>
      <c r="B70" s="4" t="s">
        <v>298</v>
      </c>
      <c r="C70" s="6" t="s">
        <v>299</v>
      </c>
      <c r="D70" s="6" t="s">
        <v>300</v>
      </c>
      <c r="E70" s="4" t="s">
        <v>111</v>
      </c>
      <c r="F70" s="13">
        <v>29</v>
      </c>
      <c r="G70" s="13">
        <v>426.26</v>
      </c>
      <c r="H70" s="7">
        <f t="shared" si="7"/>
        <v>12361.54</v>
      </c>
      <c r="I70" s="7">
        <f t="shared" si="6"/>
        <v>362.321</v>
      </c>
      <c r="J70" s="7">
        <f t="shared" si="8"/>
        <v>10507.309</v>
      </c>
      <c r="K70" s="11"/>
      <c r="L70" s="11"/>
    </row>
    <row r="71" customHeight="1" spans="1:12">
      <c r="A71" s="4" t="s">
        <v>301</v>
      </c>
      <c r="B71" s="4" t="s">
        <v>302</v>
      </c>
      <c r="C71" s="6" t="s">
        <v>303</v>
      </c>
      <c r="D71" s="6" t="s">
        <v>304</v>
      </c>
      <c r="E71" s="4" t="s">
        <v>111</v>
      </c>
      <c r="F71" s="13">
        <v>2</v>
      </c>
      <c r="G71" s="13">
        <v>915.35</v>
      </c>
      <c r="H71" s="7">
        <f t="shared" si="7"/>
        <v>1830.7</v>
      </c>
      <c r="I71" s="7">
        <f t="shared" ref="I71:I102" si="9">G71*0.85</f>
        <v>778.0475</v>
      </c>
      <c r="J71" s="7">
        <f t="shared" si="8"/>
        <v>1556.095</v>
      </c>
      <c r="K71" s="11"/>
      <c r="L71" s="11"/>
    </row>
    <row r="72" customHeight="1" spans="1:12">
      <c r="A72" s="4" t="s">
        <v>305</v>
      </c>
      <c r="B72" s="4" t="s">
        <v>306</v>
      </c>
      <c r="C72" s="6" t="s">
        <v>307</v>
      </c>
      <c r="D72" s="6" t="s">
        <v>308</v>
      </c>
      <c r="E72" s="4" t="s">
        <v>111</v>
      </c>
      <c r="F72" s="13">
        <v>47</v>
      </c>
      <c r="G72" s="13">
        <v>1005.81</v>
      </c>
      <c r="H72" s="7">
        <f t="shared" si="7"/>
        <v>47273.07</v>
      </c>
      <c r="I72" s="7">
        <f t="shared" si="9"/>
        <v>854.9385</v>
      </c>
      <c r="J72" s="7">
        <f t="shared" si="8"/>
        <v>40182.1095</v>
      </c>
      <c r="K72" s="11"/>
      <c r="L72" s="11"/>
    </row>
    <row r="73" customHeight="1" spans="1:12">
      <c r="A73" s="4" t="s">
        <v>309</v>
      </c>
      <c r="B73" s="4" t="s">
        <v>310</v>
      </c>
      <c r="C73" s="6" t="s">
        <v>311</v>
      </c>
      <c r="D73" s="6" t="s">
        <v>312</v>
      </c>
      <c r="E73" s="4" t="s">
        <v>111</v>
      </c>
      <c r="F73" s="13">
        <v>3</v>
      </c>
      <c r="G73" s="13">
        <v>1301.12</v>
      </c>
      <c r="H73" s="7">
        <f t="shared" si="7"/>
        <v>3903.36</v>
      </c>
      <c r="I73" s="7">
        <f t="shared" si="9"/>
        <v>1105.952</v>
      </c>
      <c r="J73" s="7">
        <f t="shared" si="8"/>
        <v>3317.856</v>
      </c>
      <c r="K73" s="11"/>
      <c r="L73" s="11"/>
    </row>
    <row r="74" customHeight="1" spans="1:12">
      <c r="A74" s="4" t="s">
        <v>313</v>
      </c>
      <c r="B74" s="4" t="s">
        <v>314</v>
      </c>
      <c r="C74" s="6" t="s">
        <v>315</v>
      </c>
      <c r="D74" s="6" t="s">
        <v>316</v>
      </c>
      <c r="E74" s="4" t="s">
        <v>111</v>
      </c>
      <c r="F74" s="13">
        <v>6</v>
      </c>
      <c r="G74" s="13">
        <v>1632.61</v>
      </c>
      <c r="H74" s="7">
        <f t="shared" si="7"/>
        <v>9795.66</v>
      </c>
      <c r="I74" s="7">
        <f t="shared" si="9"/>
        <v>1387.7185</v>
      </c>
      <c r="J74" s="7">
        <f t="shared" si="8"/>
        <v>8326.311</v>
      </c>
      <c r="K74" s="11"/>
      <c r="L74" s="11"/>
    </row>
    <row r="75" customHeight="1" spans="1:12">
      <c r="A75" s="4" t="s">
        <v>317</v>
      </c>
      <c r="B75" s="4" t="s">
        <v>318</v>
      </c>
      <c r="C75" s="6" t="s">
        <v>319</v>
      </c>
      <c r="D75" s="6" t="s">
        <v>320</v>
      </c>
      <c r="E75" s="4" t="s">
        <v>111</v>
      </c>
      <c r="F75" s="13">
        <v>3</v>
      </c>
      <c r="G75" s="13">
        <v>1179.46</v>
      </c>
      <c r="H75" s="7">
        <f t="shared" si="7"/>
        <v>3538.38</v>
      </c>
      <c r="I75" s="7">
        <f t="shared" si="9"/>
        <v>1002.541</v>
      </c>
      <c r="J75" s="7">
        <f t="shared" si="8"/>
        <v>3007.623</v>
      </c>
      <c r="K75" s="11"/>
      <c r="L75" s="11"/>
    </row>
    <row r="76" customHeight="1" spans="1:12">
      <c r="A76" s="4" t="s">
        <v>321</v>
      </c>
      <c r="B76" s="4" t="s">
        <v>322</v>
      </c>
      <c r="C76" s="6" t="s">
        <v>323</v>
      </c>
      <c r="D76" s="6" t="s">
        <v>324</v>
      </c>
      <c r="E76" s="4" t="s">
        <v>111</v>
      </c>
      <c r="F76" s="13">
        <v>6</v>
      </c>
      <c r="G76" s="13">
        <v>594.46</v>
      </c>
      <c r="H76" s="7">
        <f t="shared" si="7"/>
        <v>3566.76</v>
      </c>
      <c r="I76" s="7">
        <f t="shared" si="9"/>
        <v>505.291</v>
      </c>
      <c r="J76" s="7">
        <f t="shared" si="8"/>
        <v>3031.746</v>
      </c>
      <c r="K76" s="11"/>
      <c r="L76" s="11"/>
    </row>
    <row r="77" customHeight="1" spans="1:12">
      <c r="A77" s="4" t="s">
        <v>325</v>
      </c>
      <c r="B77" s="4" t="s">
        <v>326</v>
      </c>
      <c r="C77" s="6" t="s">
        <v>327</v>
      </c>
      <c r="D77" s="6" t="s">
        <v>328</v>
      </c>
      <c r="E77" s="4" t="s">
        <v>111</v>
      </c>
      <c r="F77" s="13">
        <v>6</v>
      </c>
      <c r="G77" s="13">
        <v>1180.46</v>
      </c>
      <c r="H77" s="7">
        <f t="shared" si="7"/>
        <v>7082.76</v>
      </c>
      <c r="I77" s="7">
        <f t="shared" si="9"/>
        <v>1003.391</v>
      </c>
      <c r="J77" s="7">
        <f t="shared" si="8"/>
        <v>6020.346</v>
      </c>
      <c r="K77" s="11"/>
      <c r="L77" s="11"/>
    </row>
    <row r="78" customHeight="1" spans="1:12">
      <c r="A78" s="4" t="s">
        <v>329</v>
      </c>
      <c r="B78" s="4" t="s">
        <v>330</v>
      </c>
      <c r="C78" s="6" t="s">
        <v>331</v>
      </c>
      <c r="D78" s="6" t="s">
        <v>332</v>
      </c>
      <c r="E78" s="4" t="s">
        <v>333</v>
      </c>
      <c r="F78" s="13">
        <v>1</v>
      </c>
      <c r="G78" s="13">
        <v>405.48</v>
      </c>
      <c r="H78" s="7">
        <f t="shared" si="7"/>
        <v>405.48</v>
      </c>
      <c r="I78" s="7">
        <f t="shared" si="9"/>
        <v>344.658</v>
      </c>
      <c r="J78" s="7">
        <f t="shared" si="8"/>
        <v>344.658</v>
      </c>
      <c r="K78" s="11"/>
      <c r="L78" s="11"/>
    </row>
    <row r="79" customHeight="1" spans="1:12">
      <c r="A79" s="4" t="s">
        <v>334</v>
      </c>
      <c r="B79" s="4" t="s">
        <v>335</v>
      </c>
      <c r="C79" s="6" t="s">
        <v>336</v>
      </c>
      <c r="D79" s="6" t="s">
        <v>337</v>
      </c>
      <c r="E79" s="4" t="s">
        <v>111</v>
      </c>
      <c r="F79" s="13">
        <v>489</v>
      </c>
      <c r="G79" s="13">
        <v>24.93</v>
      </c>
      <c r="H79" s="7">
        <f t="shared" si="7"/>
        <v>12190.77</v>
      </c>
      <c r="I79" s="7">
        <f t="shared" si="9"/>
        <v>21.1905</v>
      </c>
      <c r="J79" s="7">
        <f t="shared" si="8"/>
        <v>10362.1545</v>
      </c>
      <c r="K79" s="11"/>
      <c r="L79" s="11"/>
    </row>
    <row r="80" customHeight="1" spans="1:12">
      <c r="A80" s="4" t="s">
        <v>338</v>
      </c>
      <c r="B80" s="4" t="s">
        <v>339</v>
      </c>
      <c r="C80" s="6" t="s">
        <v>340</v>
      </c>
      <c r="D80" s="6" t="s">
        <v>341</v>
      </c>
      <c r="E80" s="4" t="s">
        <v>111</v>
      </c>
      <c r="F80" s="13">
        <v>76</v>
      </c>
      <c r="G80" s="13">
        <v>101.48</v>
      </c>
      <c r="H80" s="7">
        <f t="shared" si="7"/>
        <v>7712.48</v>
      </c>
      <c r="I80" s="7">
        <f t="shared" si="9"/>
        <v>86.258</v>
      </c>
      <c r="J80" s="7">
        <f t="shared" si="8"/>
        <v>6555.608</v>
      </c>
      <c r="K80" s="11"/>
      <c r="L80" s="11"/>
    </row>
    <row r="81" customHeight="1" spans="1:12">
      <c r="A81" s="4" t="s">
        <v>342</v>
      </c>
      <c r="B81" s="4" t="s">
        <v>343</v>
      </c>
      <c r="C81" s="6" t="s">
        <v>344</v>
      </c>
      <c r="D81" s="6" t="s">
        <v>345</v>
      </c>
      <c r="E81" s="4" t="s">
        <v>111</v>
      </c>
      <c r="F81" s="13">
        <v>12</v>
      </c>
      <c r="G81" s="13">
        <v>105.05</v>
      </c>
      <c r="H81" s="7">
        <f t="shared" si="7"/>
        <v>1260.6</v>
      </c>
      <c r="I81" s="7">
        <f t="shared" si="9"/>
        <v>89.2925</v>
      </c>
      <c r="J81" s="7">
        <f t="shared" si="8"/>
        <v>1071.51</v>
      </c>
      <c r="K81" s="11"/>
      <c r="L81" s="11"/>
    </row>
    <row r="82" customHeight="1" spans="1:12">
      <c r="A82" s="4" t="s">
        <v>346</v>
      </c>
      <c r="B82" s="4" t="s">
        <v>347</v>
      </c>
      <c r="C82" s="6" t="s">
        <v>348</v>
      </c>
      <c r="D82" s="6" t="s">
        <v>349</v>
      </c>
      <c r="E82" s="4" t="s">
        <v>111</v>
      </c>
      <c r="F82" s="13">
        <v>1</v>
      </c>
      <c r="G82" s="13">
        <v>363.03</v>
      </c>
      <c r="H82" s="7">
        <f t="shared" si="7"/>
        <v>363.03</v>
      </c>
      <c r="I82" s="7">
        <f t="shared" si="9"/>
        <v>308.5755</v>
      </c>
      <c r="J82" s="7">
        <f t="shared" si="8"/>
        <v>308.5755</v>
      </c>
      <c r="K82" s="11"/>
      <c r="L82" s="11"/>
    </row>
    <row r="83" customHeight="1" spans="1:12">
      <c r="A83" s="4" t="s">
        <v>350</v>
      </c>
      <c r="B83" s="4" t="s">
        <v>351</v>
      </c>
      <c r="C83" s="6" t="s">
        <v>352</v>
      </c>
      <c r="D83" s="6" t="s">
        <v>353</v>
      </c>
      <c r="E83" s="4" t="s">
        <v>111</v>
      </c>
      <c r="F83" s="13">
        <v>1</v>
      </c>
      <c r="G83" s="13">
        <v>387.53</v>
      </c>
      <c r="H83" s="7">
        <f t="shared" si="7"/>
        <v>387.53</v>
      </c>
      <c r="I83" s="7">
        <f t="shared" si="9"/>
        <v>329.4005</v>
      </c>
      <c r="J83" s="7">
        <f t="shared" si="8"/>
        <v>329.4005</v>
      </c>
      <c r="K83" s="11"/>
      <c r="L83" s="11"/>
    </row>
    <row r="84" customHeight="1" spans="1:12">
      <c r="A84" s="4" t="s">
        <v>354</v>
      </c>
      <c r="B84" s="4" t="s">
        <v>355</v>
      </c>
      <c r="C84" s="6" t="s">
        <v>356</v>
      </c>
      <c r="D84" s="6" t="s">
        <v>357</v>
      </c>
      <c r="E84" s="4" t="s">
        <v>120</v>
      </c>
      <c r="F84" s="13">
        <v>15</v>
      </c>
      <c r="G84" s="13">
        <v>63.64</v>
      </c>
      <c r="H84" s="7">
        <f t="shared" si="7"/>
        <v>954.6</v>
      </c>
      <c r="I84" s="7">
        <f t="shared" si="9"/>
        <v>54.094</v>
      </c>
      <c r="J84" s="7">
        <f t="shared" si="8"/>
        <v>811.41</v>
      </c>
      <c r="K84" s="11"/>
      <c r="L84" s="11"/>
    </row>
    <row r="85" customHeight="1" spans="1:12">
      <c r="A85" s="4" t="s">
        <v>358</v>
      </c>
      <c r="B85" s="4" t="s">
        <v>359</v>
      </c>
      <c r="C85" s="6" t="s">
        <v>360</v>
      </c>
      <c r="D85" s="6" t="s">
        <v>361</v>
      </c>
      <c r="E85" s="4" t="s">
        <v>111</v>
      </c>
      <c r="F85" s="13">
        <v>6</v>
      </c>
      <c r="G85" s="13">
        <v>1058.37</v>
      </c>
      <c r="H85" s="7">
        <f t="shared" si="7"/>
        <v>6350.22</v>
      </c>
      <c r="I85" s="7">
        <f t="shared" si="9"/>
        <v>899.6145</v>
      </c>
      <c r="J85" s="7">
        <f t="shared" si="8"/>
        <v>5397.687</v>
      </c>
      <c r="K85" s="11"/>
      <c r="L85" s="11"/>
    </row>
    <row r="86" customHeight="1" spans="1:12">
      <c r="A86" s="4" t="s">
        <v>362</v>
      </c>
      <c r="B86" s="4" t="s">
        <v>363</v>
      </c>
      <c r="C86" s="6" t="s">
        <v>364</v>
      </c>
      <c r="D86" s="6" t="s">
        <v>365</v>
      </c>
      <c r="E86" s="4" t="s">
        <v>111</v>
      </c>
      <c r="F86" s="13">
        <v>3</v>
      </c>
      <c r="G86" s="13">
        <v>439.38</v>
      </c>
      <c r="H86" s="7">
        <f t="shared" si="7"/>
        <v>1318.14</v>
      </c>
      <c r="I86" s="7">
        <f t="shared" si="9"/>
        <v>373.473</v>
      </c>
      <c r="J86" s="7">
        <f t="shared" si="8"/>
        <v>1120.419</v>
      </c>
      <c r="K86" s="11"/>
      <c r="L86" s="11"/>
    </row>
    <row r="87" customHeight="1" spans="1:12">
      <c r="A87" s="4" t="s">
        <v>366</v>
      </c>
      <c r="B87" s="4" t="s">
        <v>367</v>
      </c>
      <c r="C87" s="6" t="s">
        <v>368</v>
      </c>
      <c r="D87" s="6" t="s">
        <v>369</v>
      </c>
      <c r="E87" s="4" t="s">
        <v>370</v>
      </c>
      <c r="F87" s="13">
        <v>25</v>
      </c>
      <c r="G87" s="13">
        <v>1270.19</v>
      </c>
      <c r="H87" s="7">
        <f t="shared" si="7"/>
        <v>31754.75</v>
      </c>
      <c r="I87" s="7">
        <f t="shared" si="9"/>
        <v>1079.6615</v>
      </c>
      <c r="J87" s="7">
        <f t="shared" si="8"/>
        <v>26991.5375</v>
      </c>
      <c r="K87" s="11"/>
      <c r="L87" s="11"/>
    </row>
    <row r="88" customHeight="1" spans="1:12">
      <c r="A88" s="4" t="s">
        <v>371</v>
      </c>
      <c r="B88" s="4" t="s">
        <v>372</v>
      </c>
      <c r="C88" s="6" t="s">
        <v>373</v>
      </c>
      <c r="D88" s="6" t="s">
        <v>374</v>
      </c>
      <c r="E88" s="4" t="s">
        <v>120</v>
      </c>
      <c r="F88" s="13">
        <v>1</v>
      </c>
      <c r="G88" s="13">
        <v>882.92</v>
      </c>
      <c r="H88" s="7">
        <f t="shared" si="7"/>
        <v>882.92</v>
      </c>
      <c r="I88" s="7">
        <f t="shared" si="9"/>
        <v>750.482</v>
      </c>
      <c r="J88" s="7">
        <f t="shared" si="8"/>
        <v>750.482</v>
      </c>
      <c r="K88" s="11"/>
      <c r="L88" s="11"/>
    </row>
    <row r="89" customHeight="1" spans="1:12">
      <c r="A89" s="4" t="s">
        <v>375</v>
      </c>
      <c r="B89" s="4" t="s">
        <v>376</v>
      </c>
      <c r="C89" s="6" t="s">
        <v>377</v>
      </c>
      <c r="D89" s="6" t="s">
        <v>378</v>
      </c>
      <c r="E89" s="4" t="s">
        <v>120</v>
      </c>
      <c r="F89" s="13">
        <v>1</v>
      </c>
      <c r="G89" s="13">
        <v>1640.29</v>
      </c>
      <c r="H89" s="7">
        <f t="shared" si="7"/>
        <v>1640.29</v>
      </c>
      <c r="I89" s="7">
        <f t="shared" si="9"/>
        <v>1394.2465</v>
      </c>
      <c r="J89" s="7">
        <f t="shared" si="8"/>
        <v>1394.2465</v>
      </c>
      <c r="K89" s="11"/>
      <c r="L89" s="11"/>
    </row>
    <row r="90" customHeight="1" spans="1:12">
      <c r="A90" s="4" t="s">
        <v>379</v>
      </c>
      <c r="B90" s="4" t="s">
        <v>380</v>
      </c>
      <c r="C90" s="6" t="s">
        <v>381</v>
      </c>
      <c r="D90" s="6" t="s">
        <v>382</v>
      </c>
      <c r="E90" s="4" t="s">
        <v>370</v>
      </c>
      <c r="F90" s="13">
        <v>2</v>
      </c>
      <c r="G90" s="13">
        <v>14058.7</v>
      </c>
      <c r="H90" s="7">
        <f t="shared" si="7"/>
        <v>28117.4</v>
      </c>
      <c r="I90" s="7">
        <f t="shared" si="9"/>
        <v>11949.895</v>
      </c>
      <c r="J90" s="7">
        <f t="shared" si="8"/>
        <v>23899.79</v>
      </c>
      <c r="K90" s="11"/>
      <c r="L90" s="11"/>
    </row>
    <row r="91" customHeight="1" spans="1:12">
      <c r="A91" s="4" t="s">
        <v>383</v>
      </c>
      <c r="B91" s="4" t="s">
        <v>384</v>
      </c>
      <c r="C91" s="6" t="s">
        <v>385</v>
      </c>
      <c r="D91" s="6" t="s">
        <v>386</v>
      </c>
      <c r="E91" s="4" t="s">
        <v>217</v>
      </c>
      <c r="F91" s="13">
        <v>2</v>
      </c>
      <c r="G91" s="13">
        <v>19291.66</v>
      </c>
      <c r="H91" s="7">
        <f t="shared" si="7"/>
        <v>38583.32</v>
      </c>
      <c r="I91" s="7">
        <f t="shared" si="9"/>
        <v>16397.911</v>
      </c>
      <c r="J91" s="7">
        <f t="shared" si="8"/>
        <v>32795.822</v>
      </c>
      <c r="K91" s="11"/>
      <c r="L91" s="11"/>
    </row>
    <row r="92" customHeight="1" spans="1:12">
      <c r="A92" s="4" t="s">
        <v>387</v>
      </c>
      <c r="B92" s="4" t="s">
        <v>388</v>
      </c>
      <c r="C92" s="6" t="s">
        <v>389</v>
      </c>
      <c r="D92" s="6" t="s">
        <v>390</v>
      </c>
      <c r="E92" s="4" t="s">
        <v>111</v>
      </c>
      <c r="F92" s="13">
        <v>6</v>
      </c>
      <c r="G92" s="13">
        <v>259.61</v>
      </c>
      <c r="H92" s="7">
        <f t="shared" si="7"/>
        <v>1557.66</v>
      </c>
      <c r="I92" s="7">
        <f t="shared" si="9"/>
        <v>220.6685</v>
      </c>
      <c r="J92" s="7">
        <f t="shared" si="8"/>
        <v>1324.011</v>
      </c>
      <c r="K92" s="11"/>
      <c r="L92" s="11"/>
    </row>
    <row r="93" customHeight="1" spans="1:12">
      <c r="A93" s="4" t="s">
        <v>391</v>
      </c>
      <c r="B93" s="4" t="s">
        <v>392</v>
      </c>
      <c r="C93" s="6" t="s">
        <v>393</v>
      </c>
      <c r="D93" s="6" t="s">
        <v>394</v>
      </c>
      <c r="E93" s="4" t="s">
        <v>111</v>
      </c>
      <c r="F93" s="13">
        <v>6</v>
      </c>
      <c r="G93" s="13">
        <v>236.46</v>
      </c>
      <c r="H93" s="7">
        <f t="shared" si="7"/>
        <v>1418.76</v>
      </c>
      <c r="I93" s="7">
        <f t="shared" si="9"/>
        <v>200.991</v>
      </c>
      <c r="J93" s="7">
        <f t="shared" si="8"/>
        <v>1205.946</v>
      </c>
      <c r="K93" s="11"/>
      <c r="L93" s="11"/>
    </row>
    <row r="94" customHeight="1" spans="1:12">
      <c r="A94" s="4" t="s">
        <v>395</v>
      </c>
      <c r="B94" s="4" t="s">
        <v>396</v>
      </c>
      <c r="C94" s="6" t="s">
        <v>397</v>
      </c>
      <c r="D94" s="6" t="s">
        <v>398</v>
      </c>
      <c r="E94" s="4" t="s">
        <v>111</v>
      </c>
      <c r="F94" s="13">
        <v>6</v>
      </c>
      <c r="G94" s="13">
        <v>40.89</v>
      </c>
      <c r="H94" s="7">
        <f t="shared" si="7"/>
        <v>245.34</v>
      </c>
      <c r="I94" s="7">
        <f t="shared" si="9"/>
        <v>34.7565</v>
      </c>
      <c r="J94" s="7">
        <f t="shared" si="8"/>
        <v>208.539</v>
      </c>
      <c r="K94" s="11"/>
      <c r="L94" s="11"/>
    </row>
    <row r="95" customHeight="1" spans="1:12">
      <c r="A95" s="4" t="s">
        <v>399</v>
      </c>
      <c r="B95" s="4" t="s">
        <v>400</v>
      </c>
      <c r="C95" s="6" t="s">
        <v>401</v>
      </c>
      <c r="D95" s="6" t="s">
        <v>402</v>
      </c>
      <c r="E95" s="4" t="s">
        <v>333</v>
      </c>
      <c r="F95" s="13">
        <v>1</v>
      </c>
      <c r="G95" s="13">
        <v>1600.5</v>
      </c>
      <c r="H95" s="7">
        <f t="shared" si="7"/>
        <v>1600.5</v>
      </c>
      <c r="I95" s="7">
        <f t="shared" si="9"/>
        <v>1360.425</v>
      </c>
      <c r="J95" s="7">
        <f t="shared" si="8"/>
        <v>1360.425</v>
      </c>
      <c r="K95" s="11"/>
      <c r="L95" s="11"/>
    </row>
    <row r="96" customHeight="1" spans="1:12">
      <c r="A96" s="4" t="s">
        <v>403</v>
      </c>
      <c r="B96" s="4" t="s">
        <v>404</v>
      </c>
      <c r="C96" s="6" t="s">
        <v>405</v>
      </c>
      <c r="D96" s="6" t="s">
        <v>406</v>
      </c>
      <c r="E96" s="4" t="s">
        <v>333</v>
      </c>
      <c r="F96" s="13">
        <v>1</v>
      </c>
      <c r="G96" s="13">
        <v>50.09</v>
      </c>
      <c r="H96" s="7">
        <f t="shared" si="7"/>
        <v>50.09</v>
      </c>
      <c r="I96" s="7">
        <f t="shared" si="9"/>
        <v>42.5765</v>
      </c>
      <c r="J96" s="7">
        <f t="shared" si="8"/>
        <v>42.5765</v>
      </c>
      <c r="K96" s="11"/>
      <c r="L96" s="11"/>
    </row>
    <row r="97" customHeight="1" spans="1:12">
      <c r="A97" s="4" t="s">
        <v>407</v>
      </c>
      <c r="B97" s="4" t="s">
        <v>408</v>
      </c>
      <c r="C97" s="6" t="s">
        <v>409</v>
      </c>
      <c r="D97" s="6" t="s">
        <v>410</v>
      </c>
      <c r="E97" s="4" t="s">
        <v>333</v>
      </c>
      <c r="F97" s="13">
        <v>6</v>
      </c>
      <c r="G97" s="13">
        <v>213.81</v>
      </c>
      <c r="H97" s="7">
        <f t="shared" si="7"/>
        <v>1282.86</v>
      </c>
      <c r="I97" s="7">
        <f t="shared" si="9"/>
        <v>181.7385</v>
      </c>
      <c r="J97" s="7">
        <f t="shared" si="8"/>
        <v>1090.431</v>
      </c>
      <c r="K97" s="11"/>
      <c r="L97" s="11"/>
    </row>
    <row r="98" customHeight="1" spans="1:12">
      <c r="A98" s="4" t="s">
        <v>411</v>
      </c>
      <c r="B98" s="4" t="s">
        <v>412</v>
      </c>
      <c r="C98" s="6" t="s">
        <v>413</v>
      </c>
      <c r="D98" s="6" t="s">
        <v>414</v>
      </c>
      <c r="E98" s="4" t="s">
        <v>111</v>
      </c>
      <c r="F98" s="13">
        <v>6</v>
      </c>
      <c r="G98" s="13">
        <v>797.71</v>
      </c>
      <c r="H98" s="7">
        <f t="shared" ref="H98:H129" si="10">F98*G98</f>
        <v>4786.26</v>
      </c>
      <c r="I98" s="7">
        <f t="shared" si="9"/>
        <v>678.0535</v>
      </c>
      <c r="J98" s="7">
        <f t="shared" ref="J98:J129" si="11">F98*I98</f>
        <v>4068.321</v>
      </c>
      <c r="K98" s="11"/>
      <c r="L98" s="11"/>
    </row>
    <row r="99" customHeight="1" spans="1:12">
      <c r="A99" s="4" t="s">
        <v>415</v>
      </c>
      <c r="B99" s="4" t="s">
        <v>416</v>
      </c>
      <c r="C99" s="6" t="s">
        <v>417</v>
      </c>
      <c r="D99" s="6" t="s">
        <v>418</v>
      </c>
      <c r="E99" s="4" t="s">
        <v>111</v>
      </c>
      <c r="F99" s="13">
        <v>6</v>
      </c>
      <c r="G99" s="13">
        <v>1132.61</v>
      </c>
      <c r="H99" s="7">
        <f t="shared" si="10"/>
        <v>6795.66</v>
      </c>
      <c r="I99" s="7">
        <f t="shared" si="9"/>
        <v>962.7185</v>
      </c>
      <c r="J99" s="7">
        <f t="shared" si="11"/>
        <v>5776.311</v>
      </c>
      <c r="K99" s="11"/>
      <c r="L99" s="11"/>
    </row>
    <row r="100" customHeight="1" spans="1:12">
      <c r="A100" s="4" t="s">
        <v>419</v>
      </c>
      <c r="B100" s="4" t="s">
        <v>420</v>
      </c>
      <c r="C100" s="6" t="s">
        <v>421</v>
      </c>
      <c r="D100" s="6" t="s">
        <v>422</v>
      </c>
      <c r="E100" s="4" t="s">
        <v>111</v>
      </c>
      <c r="F100" s="13">
        <v>4</v>
      </c>
      <c r="G100" s="13">
        <v>252.06</v>
      </c>
      <c r="H100" s="7">
        <f t="shared" si="10"/>
        <v>1008.24</v>
      </c>
      <c r="I100" s="7">
        <f t="shared" si="9"/>
        <v>214.251</v>
      </c>
      <c r="J100" s="7">
        <f t="shared" si="11"/>
        <v>857.004</v>
      </c>
      <c r="K100" s="11"/>
      <c r="L100" s="11"/>
    </row>
    <row r="101" customHeight="1" spans="1:12">
      <c r="A101" s="4" t="s">
        <v>423</v>
      </c>
      <c r="B101" s="4" t="s">
        <v>424</v>
      </c>
      <c r="C101" s="6" t="s">
        <v>425</v>
      </c>
      <c r="D101" s="6" t="s">
        <v>426</v>
      </c>
      <c r="E101" s="4" t="s">
        <v>111</v>
      </c>
      <c r="F101" s="13">
        <v>4</v>
      </c>
      <c r="G101" s="13">
        <v>350.51</v>
      </c>
      <c r="H101" s="7">
        <f t="shared" si="10"/>
        <v>1402.04</v>
      </c>
      <c r="I101" s="7">
        <f t="shared" si="9"/>
        <v>297.9335</v>
      </c>
      <c r="J101" s="7">
        <f t="shared" si="11"/>
        <v>1191.734</v>
      </c>
      <c r="K101" s="11"/>
      <c r="L101" s="11"/>
    </row>
    <row r="102" customHeight="1" spans="1:12">
      <c r="A102" s="4" t="s">
        <v>427</v>
      </c>
      <c r="B102" s="4" t="s">
        <v>428</v>
      </c>
      <c r="C102" s="6" t="s">
        <v>429</v>
      </c>
      <c r="D102" s="6" t="s">
        <v>430</v>
      </c>
      <c r="E102" s="4" t="s">
        <v>111</v>
      </c>
      <c r="F102" s="13">
        <v>6</v>
      </c>
      <c r="G102" s="13">
        <v>815.58</v>
      </c>
      <c r="H102" s="7">
        <f t="shared" si="10"/>
        <v>4893.48</v>
      </c>
      <c r="I102" s="7">
        <f t="shared" si="9"/>
        <v>693.243</v>
      </c>
      <c r="J102" s="7">
        <f t="shared" si="11"/>
        <v>4159.458</v>
      </c>
      <c r="K102" s="11"/>
      <c r="L102" s="11"/>
    </row>
    <row r="103" customHeight="1" spans="1:12">
      <c r="A103" s="4" t="s">
        <v>431</v>
      </c>
      <c r="B103" s="4" t="s">
        <v>432</v>
      </c>
      <c r="C103" s="6" t="s">
        <v>433</v>
      </c>
      <c r="D103" s="6" t="s">
        <v>434</v>
      </c>
      <c r="E103" s="4" t="s">
        <v>120</v>
      </c>
      <c r="F103" s="13">
        <v>2</v>
      </c>
      <c r="G103" s="13">
        <v>5630.68</v>
      </c>
      <c r="H103" s="7">
        <f t="shared" si="10"/>
        <v>11261.36</v>
      </c>
      <c r="I103" s="7">
        <f t="shared" ref="I103:I122" si="12">G103*0.85</f>
        <v>4786.078</v>
      </c>
      <c r="J103" s="7">
        <f t="shared" si="11"/>
        <v>9572.156</v>
      </c>
      <c r="K103" s="11"/>
      <c r="L103" s="11"/>
    </row>
    <row r="104" customHeight="1" spans="1:12">
      <c r="A104" s="4" t="s">
        <v>435</v>
      </c>
      <c r="B104" s="4" t="s">
        <v>436</v>
      </c>
      <c r="C104" s="6" t="s">
        <v>437</v>
      </c>
      <c r="D104" s="6" t="s">
        <v>438</v>
      </c>
      <c r="E104" s="4" t="s">
        <v>120</v>
      </c>
      <c r="F104" s="13">
        <v>2</v>
      </c>
      <c r="G104" s="13">
        <v>7520.68</v>
      </c>
      <c r="H104" s="7">
        <f t="shared" si="10"/>
        <v>15041.36</v>
      </c>
      <c r="I104" s="7">
        <f t="shared" si="12"/>
        <v>6392.578</v>
      </c>
      <c r="J104" s="7">
        <f t="shared" si="11"/>
        <v>12785.156</v>
      </c>
      <c r="K104" s="11"/>
      <c r="L104" s="11"/>
    </row>
    <row r="105" customHeight="1" spans="1:12">
      <c r="A105" s="4" t="s">
        <v>439</v>
      </c>
      <c r="B105" s="4" t="s">
        <v>440</v>
      </c>
      <c r="C105" s="6" t="s">
        <v>441</v>
      </c>
      <c r="D105" s="6" t="s">
        <v>442</v>
      </c>
      <c r="E105" s="4" t="s">
        <v>120</v>
      </c>
      <c r="F105" s="13">
        <v>2</v>
      </c>
      <c r="G105" s="13">
        <v>7620.68</v>
      </c>
      <c r="H105" s="7">
        <f t="shared" si="10"/>
        <v>15241.36</v>
      </c>
      <c r="I105" s="7">
        <f t="shared" si="12"/>
        <v>6477.578</v>
      </c>
      <c r="J105" s="7">
        <f t="shared" si="11"/>
        <v>12955.156</v>
      </c>
      <c r="K105" s="11"/>
      <c r="L105" s="11"/>
    </row>
    <row r="106" customHeight="1" spans="1:12">
      <c r="A106" s="4" t="s">
        <v>443</v>
      </c>
      <c r="B106" s="4" t="s">
        <v>444</v>
      </c>
      <c r="C106" s="6" t="s">
        <v>445</v>
      </c>
      <c r="D106" s="6" t="s">
        <v>446</v>
      </c>
      <c r="E106" s="4" t="s">
        <v>111</v>
      </c>
      <c r="F106" s="13">
        <v>1</v>
      </c>
      <c r="G106" s="13">
        <v>345.25</v>
      </c>
      <c r="H106" s="7">
        <f t="shared" si="10"/>
        <v>345.25</v>
      </c>
      <c r="I106" s="7">
        <f t="shared" si="12"/>
        <v>293.4625</v>
      </c>
      <c r="J106" s="7">
        <f t="shared" si="11"/>
        <v>293.4625</v>
      </c>
      <c r="K106" s="11"/>
      <c r="L106" s="11"/>
    </row>
    <row r="107" customHeight="1" spans="1:12">
      <c r="A107" s="4" t="s">
        <v>447</v>
      </c>
      <c r="B107" s="4" t="s">
        <v>448</v>
      </c>
      <c r="C107" s="6" t="s">
        <v>449</v>
      </c>
      <c r="D107" s="6" t="s">
        <v>450</v>
      </c>
      <c r="E107" s="4" t="s">
        <v>451</v>
      </c>
      <c r="F107" s="13">
        <v>2046.11</v>
      </c>
      <c r="G107" s="13">
        <v>24.88</v>
      </c>
      <c r="H107" s="7">
        <f t="shared" si="10"/>
        <v>50907.2168</v>
      </c>
      <c r="I107" s="7">
        <f t="shared" si="12"/>
        <v>21.148</v>
      </c>
      <c r="J107" s="7">
        <f t="shared" si="11"/>
        <v>43271.13428</v>
      </c>
      <c r="K107" s="11"/>
      <c r="L107" s="11"/>
    </row>
    <row r="108" customHeight="1" spans="1:12">
      <c r="A108" s="4" t="s">
        <v>452</v>
      </c>
      <c r="B108" s="4" t="s">
        <v>453</v>
      </c>
      <c r="C108" s="6" t="s">
        <v>454</v>
      </c>
      <c r="D108" s="6" t="s">
        <v>455</v>
      </c>
      <c r="E108" s="4" t="s">
        <v>456</v>
      </c>
      <c r="F108" s="13">
        <v>1047.89</v>
      </c>
      <c r="G108" s="13">
        <v>15.48</v>
      </c>
      <c r="H108" s="7">
        <f t="shared" si="10"/>
        <v>16221.3372</v>
      </c>
      <c r="I108" s="7">
        <f t="shared" si="12"/>
        <v>13.158</v>
      </c>
      <c r="J108" s="7">
        <f t="shared" si="11"/>
        <v>13788.13662</v>
      </c>
      <c r="K108" s="11"/>
      <c r="L108" s="11"/>
    </row>
    <row r="109" customHeight="1" spans="1:12">
      <c r="A109" s="4" t="s">
        <v>457</v>
      </c>
      <c r="B109" s="4" t="s">
        <v>458</v>
      </c>
      <c r="C109" s="6" t="s">
        <v>459</v>
      </c>
      <c r="D109" s="6" t="s">
        <v>460</v>
      </c>
      <c r="E109" s="4" t="s">
        <v>111</v>
      </c>
      <c r="F109" s="13">
        <v>4</v>
      </c>
      <c r="G109" s="13">
        <v>187.72</v>
      </c>
      <c r="H109" s="7">
        <f t="shared" si="10"/>
        <v>750.88</v>
      </c>
      <c r="I109" s="7">
        <f t="shared" si="12"/>
        <v>159.562</v>
      </c>
      <c r="J109" s="7">
        <f t="shared" si="11"/>
        <v>638.248</v>
      </c>
      <c r="K109" s="11"/>
      <c r="L109" s="11"/>
    </row>
    <row r="110" customHeight="1" spans="1:12">
      <c r="A110" s="4" t="s">
        <v>461</v>
      </c>
      <c r="B110" s="4" t="s">
        <v>462</v>
      </c>
      <c r="C110" s="6" t="s">
        <v>463</v>
      </c>
      <c r="D110" s="6" t="s">
        <v>464</v>
      </c>
      <c r="E110" s="4" t="s">
        <v>111</v>
      </c>
      <c r="F110" s="13">
        <v>1</v>
      </c>
      <c r="G110" s="13">
        <v>74.35</v>
      </c>
      <c r="H110" s="7">
        <f t="shared" si="10"/>
        <v>74.35</v>
      </c>
      <c r="I110" s="7">
        <f t="shared" si="12"/>
        <v>63.1975</v>
      </c>
      <c r="J110" s="7">
        <f t="shared" si="11"/>
        <v>63.1975</v>
      </c>
      <c r="K110" s="11"/>
      <c r="L110" s="11"/>
    </row>
    <row r="111" customHeight="1" spans="1:12">
      <c r="A111" s="4" t="s">
        <v>465</v>
      </c>
      <c r="B111" s="4" t="s">
        <v>466</v>
      </c>
      <c r="C111" s="6" t="s">
        <v>467</v>
      </c>
      <c r="D111" s="6" t="s">
        <v>468</v>
      </c>
      <c r="E111" s="4" t="s">
        <v>111</v>
      </c>
      <c r="F111" s="13">
        <v>4</v>
      </c>
      <c r="G111" s="13">
        <v>49.1</v>
      </c>
      <c r="H111" s="7">
        <f t="shared" si="10"/>
        <v>196.4</v>
      </c>
      <c r="I111" s="7">
        <f t="shared" si="12"/>
        <v>41.735</v>
      </c>
      <c r="J111" s="7">
        <f t="shared" si="11"/>
        <v>166.94</v>
      </c>
      <c r="K111" s="11"/>
      <c r="L111" s="11"/>
    </row>
    <row r="112" customHeight="1" spans="1:12">
      <c r="A112" s="4" t="s">
        <v>469</v>
      </c>
      <c r="B112" s="4" t="s">
        <v>470</v>
      </c>
      <c r="C112" s="6" t="s">
        <v>471</v>
      </c>
      <c r="D112" s="6" t="s">
        <v>472</v>
      </c>
      <c r="E112" s="4" t="s">
        <v>111</v>
      </c>
      <c r="F112" s="13">
        <v>1</v>
      </c>
      <c r="G112" s="13">
        <v>34.9</v>
      </c>
      <c r="H112" s="7">
        <f t="shared" si="10"/>
        <v>34.9</v>
      </c>
      <c r="I112" s="7">
        <f t="shared" si="12"/>
        <v>29.665</v>
      </c>
      <c r="J112" s="7">
        <f t="shared" si="11"/>
        <v>29.665</v>
      </c>
      <c r="K112" s="11"/>
      <c r="L112" s="11"/>
    </row>
    <row r="113" customHeight="1" spans="1:12">
      <c r="A113" s="4" t="s">
        <v>473</v>
      </c>
      <c r="B113" s="4" t="s">
        <v>474</v>
      </c>
      <c r="C113" s="6" t="s">
        <v>475</v>
      </c>
      <c r="D113" s="6" t="s">
        <v>476</v>
      </c>
      <c r="E113" s="4" t="s">
        <v>111</v>
      </c>
      <c r="F113" s="13">
        <v>1</v>
      </c>
      <c r="G113" s="13">
        <v>30.82</v>
      </c>
      <c r="H113" s="7">
        <f t="shared" si="10"/>
        <v>30.82</v>
      </c>
      <c r="I113" s="7">
        <f t="shared" si="12"/>
        <v>26.197</v>
      </c>
      <c r="J113" s="7">
        <f t="shared" si="11"/>
        <v>26.197</v>
      </c>
      <c r="K113" s="11"/>
      <c r="L113" s="11"/>
    </row>
    <row r="114" customHeight="1" spans="1:12">
      <c r="A114" s="4" t="s">
        <v>477</v>
      </c>
      <c r="B114" s="4" t="s">
        <v>478</v>
      </c>
      <c r="C114" s="6" t="s">
        <v>479</v>
      </c>
      <c r="D114" s="6" t="s">
        <v>480</v>
      </c>
      <c r="E114" s="4" t="s">
        <v>111</v>
      </c>
      <c r="F114" s="13">
        <v>1</v>
      </c>
      <c r="G114" s="13">
        <v>27.28</v>
      </c>
      <c r="H114" s="7">
        <f t="shared" si="10"/>
        <v>27.28</v>
      </c>
      <c r="I114" s="7">
        <f t="shared" si="12"/>
        <v>23.188</v>
      </c>
      <c r="J114" s="7">
        <f t="shared" si="11"/>
        <v>23.188</v>
      </c>
      <c r="K114" s="11"/>
      <c r="L114" s="11"/>
    </row>
    <row r="115" customHeight="1" spans="1:12">
      <c r="A115" s="4" t="s">
        <v>481</v>
      </c>
      <c r="B115" s="4" t="s">
        <v>482</v>
      </c>
      <c r="C115" s="6" t="s">
        <v>483</v>
      </c>
      <c r="D115" s="6" t="s">
        <v>484</v>
      </c>
      <c r="E115" s="4" t="s">
        <v>111</v>
      </c>
      <c r="F115" s="13">
        <v>4</v>
      </c>
      <c r="G115" s="13">
        <v>57.46</v>
      </c>
      <c r="H115" s="7">
        <f t="shared" si="10"/>
        <v>229.84</v>
      </c>
      <c r="I115" s="7">
        <f t="shared" si="12"/>
        <v>48.841</v>
      </c>
      <c r="J115" s="7">
        <f t="shared" si="11"/>
        <v>195.364</v>
      </c>
      <c r="K115" s="11"/>
      <c r="L115" s="11"/>
    </row>
    <row r="116" customHeight="1" spans="1:12">
      <c r="A116" s="4" t="s">
        <v>485</v>
      </c>
      <c r="B116" s="4" t="s">
        <v>486</v>
      </c>
      <c r="C116" s="6" t="s">
        <v>487</v>
      </c>
      <c r="D116" s="6" t="s">
        <v>488</v>
      </c>
      <c r="E116" s="4" t="s">
        <v>111</v>
      </c>
      <c r="F116" s="13">
        <v>1</v>
      </c>
      <c r="G116" s="13">
        <v>140.46</v>
      </c>
      <c r="H116" s="7">
        <f t="shared" si="10"/>
        <v>140.46</v>
      </c>
      <c r="I116" s="7">
        <f t="shared" si="12"/>
        <v>119.391</v>
      </c>
      <c r="J116" s="7">
        <f t="shared" si="11"/>
        <v>119.391</v>
      </c>
      <c r="K116" s="11"/>
      <c r="L116" s="11"/>
    </row>
    <row r="117" customHeight="1" spans="1:12">
      <c r="A117" s="4" t="s">
        <v>489</v>
      </c>
      <c r="B117" s="4" t="s">
        <v>490</v>
      </c>
      <c r="C117" s="6" t="s">
        <v>491</v>
      </c>
      <c r="D117" s="6" t="s">
        <v>492</v>
      </c>
      <c r="E117" s="4" t="s">
        <v>111</v>
      </c>
      <c r="F117" s="13">
        <v>1</v>
      </c>
      <c r="G117" s="13">
        <v>912.07</v>
      </c>
      <c r="H117" s="7">
        <f t="shared" ref="H117:H122" si="13">F117*G117</f>
        <v>912.07</v>
      </c>
      <c r="I117" s="7">
        <f t="shared" si="12"/>
        <v>775.2595</v>
      </c>
      <c r="J117" s="7">
        <f t="shared" ref="J117:J122" si="14">F117*I117</f>
        <v>775.2595</v>
      </c>
      <c r="K117" s="11"/>
      <c r="L117" s="11"/>
    </row>
    <row r="118" customHeight="1" spans="1:12">
      <c r="A118" s="4" t="s">
        <v>493</v>
      </c>
      <c r="B118" s="4" t="s">
        <v>494</v>
      </c>
      <c r="C118" s="6" t="s">
        <v>495</v>
      </c>
      <c r="D118" s="6" t="s">
        <v>496</v>
      </c>
      <c r="E118" s="4" t="s">
        <v>111</v>
      </c>
      <c r="F118" s="13">
        <v>1</v>
      </c>
      <c r="G118" s="13">
        <v>728.06</v>
      </c>
      <c r="H118" s="7">
        <f t="shared" si="13"/>
        <v>728.06</v>
      </c>
      <c r="I118" s="7">
        <f t="shared" si="12"/>
        <v>618.851</v>
      </c>
      <c r="J118" s="7">
        <f t="shared" si="14"/>
        <v>618.851</v>
      </c>
      <c r="K118" s="11"/>
      <c r="L118" s="11"/>
    </row>
    <row r="119" customHeight="1" spans="1:12">
      <c r="A119" s="4" t="s">
        <v>497</v>
      </c>
      <c r="B119" s="4" t="s">
        <v>498</v>
      </c>
      <c r="C119" s="6" t="s">
        <v>499</v>
      </c>
      <c r="D119" s="6" t="s">
        <v>500</v>
      </c>
      <c r="E119" s="4" t="s">
        <v>111</v>
      </c>
      <c r="F119" s="13">
        <v>1</v>
      </c>
      <c r="G119" s="13">
        <v>579.67</v>
      </c>
      <c r="H119" s="7">
        <f t="shared" si="13"/>
        <v>579.67</v>
      </c>
      <c r="I119" s="7">
        <f t="shared" si="12"/>
        <v>492.7195</v>
      </c>
      <c r="J119" s="7">
        <f t="shared" si="14"/>
        <v>492.7195</v>
      </c>
      <c r="K119" s="11"/>
      <c r="L119" s="11"/>
    </row>
    <row r="120" customHeight="1" spans="1:12">
      <c r="A120" s="4" t="s">
        <v>501</v>
      </c>
      <c r="B120" s="4" t="s">
        <v>502</v>
      </c>
      <c r="C120" s="6" t="s">
        <v>503</v>
      </c>
      <c r="D120" s="6" t="s">
        <v>504</v>
      </c>
      <c r="E120" s="4" t="s">
        <v>217</v>
      </c>
      <c r="F120" s="13">
        <v>2</v>
      </c>
      <c r="G120" s="13">
        <v>342.31</v>
      </c>
      <c r="H120" s="7">
        <f t="shared" si="13"/>
        <v>684.62</v>
      </c>
      <c r="I120" s="7">
        <f t="shared" si="12"/>
        <v>290.9635</v>
      </c>
      <c r="J120" s="7">
        <f t="shared" si="14"/>
        <v>581.927</v>
      </c>
      <c r="K120" s="11"/>
      <c r="L120" s="11"/>
    </row>
    <row r="121" customHeight="1" spans="1:12">
      <c r="A121" s="4" t="s">
        <v>505</v>
      </c>
      <c r="B121" s="4" t="s">
        <v>506</v>
      </c>
      <c r="C121" s="6" t="s">
        <v>507</v>
      </c>
      <c r="D121" s="6" t="s">
        <v>508</v>
      </c>
      <c r="E121" s="4" t="s">
        <v>217</v>
      </c>
      <c r="F121" s="13">
        <v>25</v>
      </c>
      <c r="G121" s="13">
        <v>244.48</v>
      </c>
      <c r="H121" s="7">
        <f t="shared" si="13"/>
        <v>6112</v>
      </c>
      <c r="I121" s="7">
        <f t="shared" si="12"/>
        <v>207.808</v>
      </c>
      <c r="J121" s="7">
        <f t="shared" si="14"/>
        <v>5195.2</v>
      </c>
      <c r="K121" s="11"/>
      <c r="L121" s="11"/>
    </row>
    <row r="122" customHeight="1" spans="1:12">
      <c r="A122" s="4" t="s">
        <v>509</v>
      </c>
      <c r="B122" s="4" t="s">
        <v>510</v>
      </c>
      <c r="C122" s="6" t="s">
        <v>511</v>
      </c>
      <c r="D122" s="6" t="s">
        <v>512</v>
      </c>
      <c r="E122" s="4" t="s">
        <v>111</v>
      </c>
      <c r="F122" s="13">
        <v>6</v>
      </c>
      <c r="G122" s="13">
        <v>1715.43</v>
      </c>
      <c r="H122" s="7">
        <f t="shared" si="13"/>
        <v>10292.58</v>
      </c>
      <c r="I122" s="7">
        <f t="shared" si="12"/>
        <v>1458.1155</v>
      </c>
      <c r="J122" s="7">
        <f t="shared" si="14"/>
        <v>8748.693</v>
      </c>
      <c r="K122" s="11"/>
      <c r="L122" s="11"/>
    </row>
    <row r="123" customHeight="1" spans="1:12">
      <c r="A123" s="4" t="s">
        <v>42</v>
      </c>
      <c r="B123" s="4" t="s">
        <v>42</v>
      </c>
      <c r="C123" s="4" t="s">
        <v>231</v>
      </c>
      <c r="D123" s="4"/>
      <c r="E123" s="4" t="s">
        <v>42</v>
      </c>
      <c r="F123" s="5" t="s">
        <v>42</v>
      </c>
      <c r="G123" s="5" t="s">
        <v>42</v>
      </c>
      <c r="H123" s="7">
        <f>SUM(H54:H122)</f>
        <v>683483.9708</v>
      </c>
      <c r="I123" s="7"/>
      <c r="J123" s="7">
        <f>SUM(J54:J122)</f>
        <v>580961.37518</v>
      </c>
      <c r="K123" s="11"/>
      <c r="L123" s="11"/>
    </row>
    <row r="124" customHeight="1" spans="1:12">
      <c r="A124" s="4" t="s">
        <v>513</v>
      </c>
      <c r="B124" s="4"/>
      <c r="C124" s="4"/>
      <c r="D124" s="4"/>
      <c r="E124" s="4"/>
      <c r="F124" s="4"/>
      <c r="G124" s="4"/>
      <c r="H124" s="7">
        <f>H52+H123</f>
        <v>874536.2281</v>
      </c>
      <c r="I124" s="7"/>
      <c r="J124" s="7">
        <f>J52+J123</f>
        <v>743355.793885</v>
      </c>
      <c r="K124" s="11"/>
      <c r="L124" s="11"/>
    </row>
  </sheetData>
  <mergeCells count="17">
    <mergeCell ref="A1:H1"/>
    <mergeCell ref="A2:E2"/>
    <mergeCell ref="F2:H2"/>
    <mergeCell ref="G3:H3"/>
    <mergeCell ref="I3:J3"/>
    <mergeCell ref="K3:L3"/>
    <mergeCell ref="C5:D5"/>
    <mergeCell ref="C52:D52"/>
    <mergeCell ref="C53:D53"/>
    <mergeCell ref="C123:D123"/>
    <mergeCell ref="A124:G124"/>
    <mergeCell ref="A3:A4"/>
    <mergeCell ref="B3:B4"/>
    <mergeCell ref="C3:C4"/>
    <mergeCell ref="D3:D4"/>
    <mergeCell ref="E3:E4"/>
    <mergeCell ref="F3:F4"/>
  </mergeCells>
  <pageMargins left="0.78740157480315" right="0.78740157480315" top="0.78740157480315" bottom="0.75" header="0" footer="0"/>
  <pageSetup paperSize="9" orientation="landscape"/>
  <headerFooter/>
  <rowBreaks count="1" manualBreakCount="1">
    <brk id="124"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3"/>
  <sheetViews>
    <sheetView workbookViewId="0">
      <selection activeCell="O8" sqref="O8"/>
    </sheetView>
  </sheetViews>
  <sheetFormatPr defaultColWidth="9" defaultRowHeight="20" customHeight="1"/>
  <cols>
    <col min="1" max="1" width="4.625" style="1" customWidth="1"/>
    <col min="2" max="2" width="12" style="1" customWidth="1"/>
    <col min="3" max="3" width="20.25" style="1" customWidth="1"/>
    <col min="4" max="4" width="24.75" style="1" customWidth="1"/>
    <col min="5" max="5" width="5.25" style="1" customWidth="1"/>
    <col min="6" max="6" width="8.5" style="1" customWidth="1"/>
    <col min="7" max="7" width="9.125" style="1" customWidth="1"/>
    <col min="8" max="10" width="10.75" style="1" customWidth="1"/>
    <col min="11" max="16384" width="9" style="1"/>
  </cols>
  <sheetData>
    <row r="1" customHeight="1" spans="1:10">
      <c r="A1" s="2" t="s">
        <v>29</v>
      </c>
      <c r="B1" s="2"/>
      <c r="C1" s="2"/>
      <c r="D1" s="2"/>
      <c r="E1" s="2"/>
      <c r="F1" s="2"/>
      <c r="G1" s="2"/>
      <c r="H1" s="2"/>
      <c r="I1" s="2"/>
      <c r="J1" s="2"/>
    </row>
    <row r="2" customHeight="1" spans="1:10">
      <c r="A2" s="3" t="s">
        <v>514</v>
      </c>
      <c r="B2" s="3"/>
      <c r="C2" s="3"/>
      <c r="D2" s="3"/>
      <c r="E2" s="3"/>
      <c r="F2" s="3" t="s">
        <v>31</v>
      </c>
      <c r="G2" s="3"/>
      <c r="H2" s="3"/>
      <c r="I2" s="3"/>
      <c r="J2" s="3"/>
    </row>
    <row r="3" customHeight="1" spans="1:12">
      <c r="A3" s="4" t="s">
        <v>2</v>
      </c>
      <c r="B3" s="4" t="s">
        <v>32</v>
      </c>
      <c r="C3" s="4" t="s">
        <v>33</v>
      </c>
      <c r="D3" s="4" t="s">
        <v>34</v>
      </c>
      <c r="E3" s="4" t="s">
        <v>35</v>
      </c>
      <c r="F3" s="4" t="s">
        <v>36</v>
      </c>
      <c r="G3" s="4" t="s">
        <v>37</v>
      </c>
      <c r="H3" s="4"/>
      <c r="I3" s="8" t="s">
        <v>38</v>
      </c>
      <c r="J3" s="9"/>
      <c r="K3" s="10" t="s">
        <v>39</v>
      </c>
      <c r="L3" s="10"/>
    </row>
    <row r="4" customHeight="1" spans="1:12">
      <c r="A4" s="4"/>
      <c r="B4" s="4"/>
      <c r="C4" s="4"/>
      <c r="D4" s="4"/>
      <c r="E4" s="4"/>
      <c r="F4" s="4"/>
      <c r="G4" s="4" t="s">
        <v>40</v>
      </c>
      <c r="H4" s="4" t="s">
        <v>41</v>
      </c>
      <c r="I4" s="4" t="s">
        <v>40</v>
      </c>
      <c r="J4" s="4" t="s">
        <v>41</v>
      </c>
      <c r="K4" s="4" t="s">
        <v>40</v>
      </c>
      <c r="L4" s="4" t="s">
        <v>41</v>
      </c>
    </row>
    <row r="5" customHeight="1" spans="1:12">
      <c r="A5" s="4" t="s">
        <v>42</v>
      </c>
      <c r="B5" s="4" t="s">
        <v>42</v>
      </c>
      <c r="C5" s="4" t="s">
        <v>43</v>
      </c>
      <c r="D5" s="4"/>
      <c r="E5" s="4" t="s">
        <v>42</v>
      </c>
      <c r="F5" s="5" t="s">
        <v>42</v>
      </c>
      <c r="G5" s="5" t="s">
        <v>42</v>
      </c>
      <c r="H5" s="5" t="s">
        <v>42</v>
      </c>
      <c r="I5" s="5"/>
      <c r="J5" s="5"/>
      <c r="K5" s="11"/>
      <c r="L5" s="11"/>
    </row>
    <row r="6" customHeight="1" spans="1:12">
      <c r="A6" s="4" t="s">
        <v>10</v>
      </c>
      <c r="B6" s="4" t="s">
        <v>515</v>
      </c>
      <c r="C6" s="6" t="s">
        <v>516</v>
      </c>
      <c r="D6" s="6" t="s">
        <v>517</v>
      </c>
      <c r="E6" s="4" t="s">
        <v>47</v>
      </c>
      <c r="F6" s="13">
        <v>96.43</v>
      </c>
      <c r="G6" s="13">
        <v>73.25</v>
      </c>
      <c r="H6" s="7">
        <f>F6*G6</f>
        <v>7063.4975</v>
      </c>
      <c r="I6" s="7">
        <f>G6*0.85</f>
        <v>62.2625</v>
      </c>
      <c r="J6" s="7">
        <f>F6*I6</f>
        <v>6003.972875</v>
      </c>
      <c r="K6" s="11"/>
      <c r="L6" s="11"/>
    </row>
    <row r="7" customHeight="1" spans="1:12">
      <c r="A7" s="4" t="s">
        <v>12</v>
      </c>
      <c r="B7" s="4" t="s">
        <v>518</v>
      </c>
      <c r="C7" s="6" t="s">
        <v>519</v>
      </c>
      <c r="D7" s="6" t="s">
        <v>53</v>
      </c>
      <c r="E7" s="4" t="s">
        <v>54</v>
      </c>
      <c r="F7" s="13">
        <v>129.6</v>
      </c>
      <c r="G7" s="13">
        <v>14.91</v>
      </c>
      <c r="H7" s="7">
        <f>F7*G7</f>
        <v>1932.336</v>
      </c>
      <c r="I7" s="7">
        <f t="shared" ref="I7:I38" si="0">G7*0.85</f>
        <v>12.6735</v>
      </c>
      <c r="J7" s="7">
        <f>F7*I7</f>
        <v>1642.4856</v>
      </c>
      <c r="K7" s="11"/>
      <c r="L7" s="11"/>
    </row>
    <row r="8" customHeight="1" spans="1:12">
      <c r="A8" s="4" t="s">
        <v>520</v>
      </c>
      <c r="B8" s="4" t="s">
        <v>521</v>
      </c>
      <c r="C8" s="6" t="s">
        <v>522</v>
      </c>
      <c r="D8" s="6" t="s">
        <v>523</v>
      </c>
      <c r="E8" s="4" t="s">
        <v>47</v>
      </c>
      <c r="F8" s="13">
        <v>536.8</v>
      </c>
      <c r="G8" s="13">
        <v>3.94</v>
      </c>
      <c r="H8" s="7">
        <f>F8*G8</f>
        <v>2114.992</v>
      </c>
      <c r="I8" s="7">
        <f t="shared" si="0"/>
        <v>3.349</v>
      </c>
      <c r="J8" s="7">
        <f t="shared" ref="J8:J42" si="1">F8*I8</f>
        <v>1797.7432</v>
      </c>
      <c r="K8" s="11"/>
      <c r="L8" s="11"/>
    </row>
    <row r="9" customHeight="1" spans="1:12">
      <c r="A9" s="4" t="s">
        <v>55</v>
      </c>
      <c r="B9" s="4" t="s">
        <v>524</v>
      </c>
      <c r="C9" s="6" t="s">
        <v>525</v>
      </c>
      <c r="D9" s="6" t="s">
        <v>526</v>
      </c>
      <c r="E9" s="4" t="s">
        <v>47</v>
      </c>
      <c r="F9" s="13">
        <v>420.13</v>
      </c>
      <c r="G9" s="13">
        <v>3.68</v>
      </c>
      <c r="H9" s="7">
        <f>F9*G9</f>
        <v>1546.0784</v>
      </c>
      <c r="I9" s="7">
        <f t="shared" si="0"/>
        <v>3.128</v>
      </c>
      <c r="J9" s="7">
        <f t="shared" si="1"/>
        <v>1314.16664</v>
      </c>
      <c r="K9" s="11"/>
      <c r="L9" s="11"/>
    </row>
    <row r="10" customHeight="1" spans="1:12">
      <c r="A10" s="4" t="s">
        <v>527</v>
      </c>
      <c r="B10" s="4" t="s">
        <v>528</v>
      </c>
      <c r="C10" s="6" t="s">
        <v>529</v>
      </c>
      <c r="D10" s="6" t="s">
        <v>66</v>
      </c>
      <c r="E10" s="4" t="s">
        <v>47</v>
      </c>
      <c r="F10" s="13">
        <v>2470.86</v>
      </c>
      <c r="G10" s="13">
        <v>3.9</v>
      </c>
      <c r="H10" s="7">
        <f t="shared" ref="H8:H43" si="2">F10*G10</f>
        <v>9636.354</v>
      </c>
      <c r="I10" s="7">
        <f t="shared" si="0"/>
        <v>3.315</v>
      </c>
      <c r="J10" s="7">
        <f t="shared" si="1"/>
        <v>8190.9009</v>
      </c>
      <c r="K10" s="11"/>
      <c r="L10" s="11"/>
    </row>
    <row r="11" customHeight="1" spans="1:12">
      <c r="A11" s="4" t="s">
        <v>59</v>
      </c>
      <c r="B11" s="4" t="s">
        <v>530</v>
      </c>
      <c r="C11" s="6" t="s">
        <v>531</v>
      </c>
      <c r="D11" s="6" t="s">
        <v>532</v>
      </c>
      <c r="E11" s="4" t="s">
        <v>47</v>
      </c>
      <c r="F11" s="13">
        <v>10.04</v>
      </c>
      <c r="G11" s="13">
        <v>5.03</v>
      </c>
      <c r="H11" s="7">
        <f t="shared" si="2"/>
        <v>50.5012</v>
      </c>
      <c r="I11" s="7">
        <f t="shared" si="0"/>
        <v>4.2755</v>
      </c>
      <c r="J11" s="7">
        <f t="shared" si="1"/>
        <v>42.92602</v>
      </c>
      <c r="K11" s="11"/>
      <c r="L11" s="11"/>
    </row>
    <row r="12" customHeight="1" spans="1:12">
      <c r="A12" s="4" t="s">
        <v>63</v>
      </c>
      <c r="B12" s="4" t="s">
        <v>533</v>
      </c>
      <c r="C12" s="6" t="s">
        <v>534</v>
      </c>
      <c r="D12" s="6" t="s">
        <v>70</v>
      </c>
      <c r="E12" s="4" t="s">
        <v>47</v>
      </c>
      <c r="F12" s="13">
        <v>126.21</v>
      </c>
      <c r="G12" s="13">
        <v>9.14</v>
      </c>
      <c r="H12" s="7">
        <f t="shared" si="2"/>
        <v>1153.5594</v>
      </c>
      <c r="I12" s="7">
        <f t="shared" si="0"/>
        <v>7.769</v>
      </c>
      <c r="J12" s="7">
        <f t="shared" si="1"/>
        <v>980.52549</v>
      </c>
      <c r="K12" s="11"/>
      <c r="L12" s="11"/>
    </row>
    <row r="13" customHeight="1" spans="1:12">
      <c r="A13" s="4" t="s">
        <v>67</v>
      </c>
      <c r="B13" s="4" t="s">
        <v>535</v>
      </c>
      <c r="C13" s="6" t="s">
        <v>536</v>
      </c>
      <c r="D13" s="6" t="s">
        <v>74</v>
      </c>
      <c r="E13" s="4" t="s">
        <v>47</v>
      </c>
      <c r="F13" s="13">
        <v>2870.02</v>
      </c>
      <c r="G13" s="13">
        <v>7.14</v>
      </c>
      <c r="H13" s="7">
        <f t="shared" si="2"/>
        <v>20491.9428</v>
      </c>
      <c r="I13" s="7">
        <f t="shared" si="0"/>
        <v>6.069</v>
      </c>
      <c r="J13" s="7">
        <f t="shared" si="1"/>
        <v>17418.15138</v>
      </c>
      <c r="K13" s="11"/>
      <c r="L13" s="11"/>
    </row>
    <row r="14" customHeight="1" spans="1:12">
      <c r="A14" s="4" t="s">
        <v>71</v>
      </c>
      <c r="B14" s="4" t="s">
        <v>537</v>
      </c>
      <c r="C14" s="6" t="s">
        <v>538</v>
      </c>
      <c r="D14" s="6" t="s">
        <v>86</v>
      </c>
      <c r="E14" s="4" t="s">
        <v>47</v>
      </c>
      <c r="F14" s="13">
        <v>10.28</v>
      </c>
      <c r="G14" s="13">
        <v>11.34</v>
      </c>
      <c r="H14" s="7">
        <f t="shared" si="2"/>
        <v>116.5752</v>
      </c>
      <c r="I14" s="7">
        <f t="shared" si="0"/>
        <v>9.639</v>
      </c>
      <c r="J14" s="7">
        <f t="shared" si="1"/>
        <v>99.08892</v>
      </c>
      <c r="K14" s="11"/>
      <c r="L14" s="11"/>
    </row>
    <row r="15" customHeight="1" spans="1:12">
      <c r="A15" s="4" t="s">
        <v>75</v>
      </c>
      <c r="B15" s="4" t="s">
        <v>539</v>
      </c>
      <c r="C15" s="6" t="s">
        <v>540</v>
      </c>
      <c r="D15" s="6" t="s">
        <v>541</v>
      </c>
      <c r="E15" s="4" t="s">
        <v>47</v>
      </c>
      <c r="F15" s="13">
        <v>28.21</v>
      </c>
      <c r="G15" s="13">
        <v>10.7</v>
      </c>
      <c r="H15" s="7">
        <f t="shared" si="2"/>
        <v>301.847</v>
      </c>
      <c r="I15" s="7">
        <f t="shared" si="0"/>
        <v>9.095</v>
      </c>
      <c r="J15" s="7">
        <f t="shared" si="1"/>
        <v>256.56995</v>
      </c>
      <c r="K15" s="11"/>
      <c r="L15" s="11"/>
    </row>
    <row r="16" customHeight="1" spans="1:12">
      <c r="A16" s="4" t="s">
        <v>79</v>
      </c>
      <c r="B16" s="4" t="s">
        <v>542</v>
      </c>
      <c r="C16" s="6" t="s">
        <v>543</v>
      </c>
      <c r="D16" s="6" t="s">
        <v>90</v>
      </c>
      <c r="E16" s="4" t="s">
        <v>47</v>
      </c>
      <c r="F16" s="13">
        <v>173.89</v>
      </c>
      <c r="G16" s="13">
        <v>9.63</v>
      </c>
      <c r="H16" s="7">
        <f t="shared" si="2"/>
        <v>1674.5607</v>
      </c>
      <c r="I16" s="7">
        <f t="shared" si="0"/>
        <v>8.1855</v>
      </c>
      <c r="J16" s="7">
        <f t="shared" si="1"/>
        <v>1423.376595</v>
      </c>
      <c r="K16" s="11"/>
      <c r="L16" s="11"/>
    </row>
    <row r="17" customHeight="1" spans="1:12">
      <c r="A17" s="4" t="s">
        <v>83</v>
      </c>
      <c r="B17" s="4" t="s">
        <v>544</v>
      </c>
      <c r="C17" s="6" t="s">
        <v>545</v>
      </c>
      <c r="D17" s="6" t="s">
        <v>98</v>
      </c>
      <c r="E17" s="4" t="s">
        <v>47</v>
      </c>
      <c r="F17" s="13">
        <v>10.28</v>
      </c>
      <c r="G17" s="13">
        <v>7.25</v>
      </c>
      <c r="H17" s="7">
        <f t="shared" si="2"/>
        <v>74.53</v>
      </c>
      <c r="I17" s="7">
        <f t="shared" si="0"/>
        <v>6.1625</v>
      </c>
      <c r="J17" s="7">
        <f t="shared" si="1"/>
        <v>63.3505</v>
      </c>
      <c r="K17" s="11"/>
      <c r="L17" s="11"/>
    </row>
    <row r="18" customHeight="1" spans="1:12">
      <c r="A18" s="4" t="s">
        <v>87</v>
      </c>
      <c r="B18" s="4" t="s">
        <v>546</v>
      </c>
      <c r="C18" s="6" t="s">
        <v>547</v>
      </c>
      <c r="D18" s="6" t="s">
        <v>102</v>
      </c>
      <c r="E18" s="4" t="s">
        <v>47</v>
      </c>
      <c r="F18" s="13">
        <v>10.28</v>
      </c>
      <c r="G18" s="13">
        <v>8.36</v>
      </c>
      <c r="H18" s="7">
        <f t="shared" si="2"/>
        <v>85.9408</v>
      </c>
      <c r="I18" s="7">
        <f t="shared" si="0"/>
        <v>7.106</v>
      </c>
      <c r="J18" s="7">
        <f t="shared" si="1"/>
        <v>73.04968</v>
      </c>
      <c r="K18" s="11"/>
      <c r="L18" s="11"/>
    </row>
    <row r="19" customHeight="1" spans="1:12">
      <c r="A19" s="4" t="s">
        <v>91</v>
      </c>
      <c r="B19" s="4" t="s">
        <v>548</v>
      </c>
      <c r="C19" s="6" t="s">
        <v>549</v>
      </c>
      <c r="D19" s="6" t="s">
        <v>106</v>
      </c>
      <c r="E19" s="4" t="s">
        <v>47</v>
      </c>
      <c r="F19" s="13">
        <v>10.28</v>
      </c>
      <c r="G19" s="13">
        <v>7.04</v>
      </c>
      <c r="H19" s="7">
        <f t="shared" si="2"/>
        <v>72.3712</v>
      </c>
      <c r="I19" s="7">
        <f t="shared" si="0"/>
        <v>5.984</v>
      </c>
      <c r="J19" s="7">
        <f t="shared" si="1"/>
        <v>61.51552</v>
      </c>
      <c r="K19" s="11"/>
      <c r="L19" s="11"/>
    </row>
    <row r="20" customHeight="1" spans="1:12">
      <c r="A20" s="4" t="s">
        <v>95</v>
      </c>
      <c r="B20" s="4" t="s">
        <v>550</v>
      </c>
      <c r="C20" s="6" t="s">
        <v>551</v>
      </c>
      <c r="D20" s="6" t="s">
        <v>110</v>
      </c>
      <c r="E20" s="4" t="s">
        <v>111</v>
      </c>
      <c r="F20" s="13">
        <v>8</v>
      </c>
      <c r="G20" s="13">
        <v>72.9</v>
      </c>
      <c r="H20" s="7">
        <f t="shared" si="2"/>
        <v>583.2</v>
      </c>
      <c r="I20" s="7">
        <f t="shared" si="0"/>
        <v>61.965</v>
      </c>
      <c r="J20" s="7">
        <f t="shared" si="1"/>
        <v>495.72</v>
      </c>
      <c r="K20" s="11"/>
      <c r="L20" s="11"/>
    </row>
    <row r="21" customHeight="1" spans="1:12">
      <c r="A21" s="4" t="s">
        <v>99</v>
      </c>
      <c r="B21" s="4" t="s">
        <v>552</v>
      </c>
      <c r="C21" s="6" t="s">
        <v>118</v>
      </c>
      <c r="D21" s="6" t="s">
        <v>119</v>
      </c>
      <c r="E21" s="4" t="s">
        <v>120</v>
      </c>
      <c r="F21" s="13">
        <v>6</v>
      </c>
      <c r="G21" s="13">
        <v>104.4</v>
      </c>
      <c r="H21" s="7">
        <f t="shared" si="2"/>
        <v>626.4</v>
      </c>
      <c r="I21" s="7">
        <f t="shared" si="0"/>
        <v>88.74</v>
      </c>
      <c r="J21" s="7">
        <f t="shared" si="1"/>
        <v>532.44</v>
      </c>
      <c r="K21" s="11"/>
      <c r="L21" s="11"/>
    </row>
    <row r="22" customHeight="1" spans="1:12">
      <c r="A22" s="4" t="s">
        <v>103</v>
      </c>
      <c r="B22" s="4" t="s">
        <v>553</v>
      </c>
      <c r="C22" s="6" t="s">
        <v>123</v>
      </c>
      <c r="D22" s="6" t="s">
        <v>124</v>
      </c>
      <c r="E22" s="4" t="s">
        <v>111</v>
      </c>
      <c r="F22" s="13">
        <v>21</v>
      </c>
      <c r="G22" s="13">
        <v>108.82</v>
      </c>
      <c r="H22" s="7">
        <f t="shared" si="2"/>
        <v>2285.22</v>
      </c>
      <c r="I22" s="7">
        <f t="shared" si="0"/>
        <v>92.497</v>
      </c>
      <c r="J22" s="7">
        <f t="shared" si="1"/>
        <v>1942.437</v>
      </c>
      <c r="K22" s="11"/>
      <c r="L22" s="11"/>
    </row>
    <row r="23" customHeight="1" spans="1:12">
      <c r="A23" s="4" t="s">
        <v>107</v>
      </c>
      <c r="B23" s="4" t="s">
        <v>554</v>
      </c>
      <c r="C23" s="6" t="s">
        <v>131</v>
      </c>
      <c r="D23" s="6" t="s">
        <v>555</v>
      </c>
      <c r="E23" s="4" t="s">
        <v>111</v>
      </c>
      <c r="F23" s="13">
        <v>3</v>
      </c>
      <c r="G23" s="13">
        <v>86.5</v>
      </c>
      <c r="H23" s="7">
        <f t="shared" si="2"/>
        <v>259.5</v>
      </c>
      <c r="I23" s="7">
        <f t="shared" si="0"/>
        <v>73.525</v>
      </c>
      <c r="J23" s="7">
        <f t="shared" si="1"/>
        <v>220.575</v>
      </c>
      <c r="K23" s="11"/>
      <c r="L23" s="11"/>
    </row>
    <row r="24" customHeight="1" spans="1:12">
      <c r="A24" s="4" t="s">
        <v>112</v>
      </c>
      <c r="B24" s="4" t="s">
        <v>556</v>
      </c>
      <c r="C24" s="6" t="s">
        <v>135</v>
      </c>
      <c r="D24" s="6" t="s">
        <v>136</v>
      </c>
      <c r="E24" s="4" t="s">
        <v>111</v>
      </c>
      <c r="F24" s="13">
        <v>62</v>
      </c>
      <c r="G24" s="13">
        <v>122.7</v>
      </c>
      <c r="H24" s="7">
        <f t="shared" si="2"/>
        <v>7607.4</v>
      </c>
      <c r="I24" s="7">
        <f t="shared" si="0"/>
        <v>104.295</v>
      </c>
      <c r="J24" s="7">
        <f t="shared" si="1"/>
        <v>6466.29</v>
      </c>
      <c r="K24" s="11"/>
      <c r="L24" s="11"/>
    </row>
    <row r="25" customHeight="1" spans="1:12">
      <c r="A25" s="4" t="s">
        <v>116</v>
      </c>
      <c r="B25" s="4" t="s">
        <v>557</v>
      </c>
      <c r="C25" s="6" t="s">
        <v>139</v>
      </c>
      <c r="D25" s="6" t="s">
        <v>140</v>
      </c>
      <c r="E25" s="4" t="s">
        <v>111</v>
      </c>
      <c r="F25" s="13">
        <v>153</v>
      </c>
      <c r="G25" s="13">
        <v>59.99</v>
      </c>
      <c r="H25" s="7">
        <f t="shared" si="2"/>
        <v>9178.47</v>
      </c>
      <c r="I25" s="7">
        <f t="shared" si="0"/>
        <v>50.9915</v>
      </c>
      <c r="J25" s="7">
        <f t="shared" si="1"/>
        <v>7801.6995</v>
      </c>
      <c r="K25" s="11"/>
      <c r="L25" s="11"/>
    </row>
    <row r="26" customHeight="1" spans="1:12">
      <c r="A26" s="4" t="s">
        <v>121</v>
      </c>
      <c r="B26" s="4" t="s">
        <v>558</v>
      </c>
      <c r="C26" s="6" t="s">
        <v>143</v>
      </c>
      <c r="D26" s="6" t="s">
        <v>144</v>
      </c>
      <c r="E26" s="4" t="s">
        <v>111</v>
      </c>
      <c r="F26" s="13">
        <v>6</v>
      </c>
      <c r="G26" s="13">
        <v>61.99</v>
      </c>
      <c r="H26" s="7">
        <f t="shared" si="2"/>
        <v>371.94</v>
      </c>
      <c r="I26" s="7">
        <f t="shared" si="0"/>
        <v>52.6915</v>
      </c>
      <c r="J26" s="7">
        <f t="shared" si="1"/>
        <v>316.149</v>
      </c>
      <c r="K26" s="11"/>
      <c r="L26" s="11"/>
    </row>
    <row r="27" customHeight="1" spans="1:12">
      <c r="A27" s="4" t="s">
        <v>125</v>
      </c>
      <c r="B27" s="4" t="s">
        <v>559</v>
      </c>
      <c r="C27" s="6" t="s">
        <v>147</v>
      </c>
      <c r="D27" s="6" t="s">
        <v>148</v>
      </c>
      <c r="E27" s="4" t="s">
        <v>111</v>
      </c>
      <c r="F27" s="13">
        <v>25</v>
      </c>
      <c r="G27" s="13">
        <v>132.32</v>
      </c>
      <c r="H27" s="7">
        <f t="shared" si="2"/>
        <v>3308</v>
      </c>
      <c r="I27" s="7">
        <f t="shared" si="0"/>
        <v>112.472</v>
      </c>
      <c r="J27" s="7">
        <f t="shared" si="1"/>
        <v>2811.8</v>
      </c>
      <c r="K27" s="11"/>
      <c r="L27" s="11"/>
    </row>
    <row r="28" customHeight="1" spans="1:12">
      <c r="A28" s="4" t="s">
        <v>129</v>
      </c>
      <c r="B28" s="4" t="s">
        <v>560</v>
      </c>
      <c r="C28" s="6" t="s">
        <v>151</v>
      </c>
      <c r="D28" s="6" t="s">
        <v>152</v>
      </c>
      <c r="E28" s="4" t="s">
        <v>111</v>
      </c>
      <c r="F28" s="13">
        <v>3</v>
      </c>
      <c r="G28" s="13">
        <v>304.07</v>
      </c>
      <c r="H28" s="7">
        <f t="shared" si="2"/>
        <v>912.21</v>
      </c>
      <c r="I28" s="7">
        <f t="shared" si="0"/>
        <v>258.4595</v>
      </c>
      <c r="J28" s="7">
        <f t="shared" si="1"/>
        <v>775.3785</v>
      </c>
      <c r="K28" s="11"/>
      <c r="L28" s="11"/>
    </row>
    <row r="29" customHeight="1" spans="1:12">
      <c r="A29" s="4" t="s">
        <v>133</v>
      </c>
      <c r="B29" s="4" t="s">
        <v>561</v>
      </c>
      <c r="C29" s="6" t="s">
        <v>155</v>
      </c>
      <c r="D29" s="6" t="s">
        <v>156</v>
      </c>
      <c r="E29" s="4" t="s">
        <v>111</v>
      </c>
      <c r="F29" s="13">
        <v>16</v>
      </c>
      <c r="G29" s="13">
        <v>253.73</v>
      </c>
      <c r="H29" s="7">
        <f t="shared" si="2"/>
        <v>4059.68</v>
      </c>
      <c r="I29" s="7">
        <f t="shared" si="0"/>
        <v>215.6705</v>
      </c>
      <c r="J29" s="7">
        <f t="shared" si="1"/>
        <v>3450.728</v>
      </c>
      <c r="K29" s="11"/>
      <c r="L29" s="11"/>
    </row>
    <row r="30" customHeight="1" spans="1:12">
      <c r="A30" s="4" t="s">
        <v>137</v>
      </c>
      <c r="B30" s="4" t="s">
        <v>562</v>
      </c>
      <c r="C30" s="6" t="s">
        <v>563</v>
      </c>
      <c r="D30" s="6" t="s">
        <v>564</v>
      </c>
      <c r="E30" s="4" t="s">
        <v>111</v>
      </c>
      <c r="F30" s="13">
        <v>1</v>
      </c>
      <c r="G30" s="13">
        <v>272.37</v>
      </c>
      <c r="H30" s="7">
        <f t="shared" si="2"/>
        <v>272.37</v>
      </c>
      <c r="I30" s="7">
        <f t="shared" si="0"/>
        <v>231.5145</v>
      </c>
      <c r="J30" s="7">
        <f t="shared" si="1"/>
        <v>231.5145</v>
      </c>
      <c r="K30" s="11"/>
      <c r="L30" s="11"/>
    </row>
    <row r="31" customHeight="1" spans="1:12">
      <c r="A31" s="4" t="s">
        <v>141</v>
      </c>
      <c r="B31" s="4" t="s">
        <v>565</v>
      </c>
      <c r="C31" s="6" t="s">
        <v>159</v>
      </c>
      <c r="D31" s="6" t="s">
        <v>160</v>
      </c>
      <c r="E31" s="4" t="s">
        <v>111</v>
      </c>
      <c r="F31" s="13">
        <v>10</v>
      </c>
      <c r="G31" s="13">
        <v>327.07</v>
      </c>
      <c r="H31" s="7">
        <f t="shared" si="2"/>
        <v>3270.7</v>
      </c>
      <c r="I31" s="7">
        <f t="shared" si="0"/>
        <v>278.0095</v>
      </c>
      <c r="J31" s="7">
        <f t="shared" si="1"/>
        <v>2780.095</v>
      </c>
      <c r="K31" s="11"/>
      <c r="L31" s="11"/>
    </row>
    <row r="32" customHeight="1" spans="1:12">
      <c r="A32" s="4" t="s">
        <v>145</v>
      </c>
      <c r="B32" s="4" t="s">
        <v>566</v>
      </c>
      <c r="C32" s="6" t="s">
        <v>163</v>
      </c>
      <c r="D32" s="6" t="s">
        <v>164</v>
      </c>
      <c r="E32" s="4" t="s">
        <v>111</v>
      </c>
      <c r="F32" s="13">
        <v>4</v>
      </c>
      <c r="G32" s="13">
        <v>352.07</v>
      </c>
      <c r="H32" s="7">
        <f t="shared" si="2"/>
        <v>1408.28</v>
      </c>
      <c r="I32" s="7">
        <f t="shared" si="0"/>
        <v>299.2595</v>
      </c>
      <c r="J32" s="7">
        <f t="shared" si="1"/>
        <v>1197.038</v>
      </c>
      <c r="K32" s="11"/>
      <c r="L32" s="11"/>
    </row>
    <row r="33" customHeight="1" spans="1:12">
      <c r="A33" s="4" t="s">
        <v>149</v>
      </c>
      <c r="B33" s="4" t="s">
        <v>567</v>
      </c>
      <c r="C33" s="6" t="s">
        <v>167</v>
      </c>
      <c r="D33" s="6" t="s">
        <v>168</v>
      </c>
      <c r="E33" s="4" t="s">
        <v>111</v>
      </c>
      <c r="F33" s="13">
        <v>20</v>
      </c>
      <c r="G33" s="13">
        <v>254.84</v>
      </c>
      <c r="H33" s="7">
        <f t="shared" si="2"/>
        <v>5096.8</v>
      </c>
      <c r="I33" s="7">
        <f t="shared" si="0"/>
        <v>216.614</v>
      </c>
      <c r="J33" s="7">
        <f t="shared" si="1"/>
        <v>4332.28</v>
      </c>
      <c r="K33" s="11"/>
      <c r="L33" s="11"/>
    </row>
    <row r="34" customHeight="1" spans="1:12">
      <c r="A34" s="4" t="s">
        <v>153</v>
      </c>
      <c r="B34" s="4" t="s">
        <v>568</v>
      </c>
      <c r="C34" s="6" t="s">
        <v>171</v>
      </c>
      <c r="D34" s="6" t="s">
        <v>172</v>
      </c>
      <c r="E34" s="4" t="s">
        <v>120</v>
      </c>
      <c r="F34" s="13">
        <v>3</v>
      </c>
      <c r="G34" s="13">
        <v>2131.07</v>
      </c>
      <c r="H34" s="7">
        <f t="shared" si="2"/>
        <v>6393.21</v>
      </c>
      <c r="I34" s="7">
        <f t="shared" si="0"/>
        <v>1811.4095</v>
      </c>
      <c r="J34" s="7">
        <f t="shared" si="1"/>
        <v>5434.2285</v>
      </c>
      <c r="K34" s="11"/>
      <c r="L34" s="11"/>
    </row>
    <row r="35" customHeight="1" spans="1:12">
      <c r="A35" s="4" t="s">
        <v>157</v>
      </c>
      <c r="B35" s="4" t="s">
        <v>569</v>
      </c>
      <c r="C35" s="6" t="s">
        <v>175</v>
      </c>
      <c r="D35" s="6" t="s">
        <v>176</v>
      </c>
      <c r="E35" s="4" t="s">
        <v>120</v>
      </c>
      <c r="F35" s="13">
        <v>3</v>
      </c>
      <c r="G35" s="13">
        <v>102.37</v>
      </c>
      <c r="H35" s="7">
        <f t="shared" si="2"/>
        <v>307.11</v>
      </c>
      <c r="I35" s="7">
        <f t="shared" si="0"/>
        <v>87.0145</v>
      </c>
      <c r="J35" s="7">
        <f t="shared" si="1"/>
        <v>261.0435</v>
      </c>
      <c r="K35" s="11"/>
      <c r="L35" s="11"/>
    </row>
    <row r="36" customHeight="1" spans="1:12">
      <c r="A36" s="4" t="s">
        <v>161</v>
      </c>
      <c r="B36" s="4" t="s">
        <v>570</v>
      </c>
      <c r="C36" s="6" t="s">
        <v>179</v>
      </c>
      <c r="D36" s="6" t="s">
        <v>180</v>
      </c>
      <c r="E36" s="4" t="s">
        <v>120</v>
      </c>
      <c r="F36" s="13">
        <v>28</v>
      </c>
      <c r="G36" s="13">
        <v>82.2</v>
      </c>
      <c r="H36" s="7">
        <f t="shared" si="2"/>
        <v>2301.6</v>
      </c>
      <c r="I36" s="7">
        <f t="shared" si="0"/>
        <v>69.87</v>
      </c>
      <c r="J36" s="7">
        <f t="shared" si="1"/>
        <v>1956.36</v>
      </c>
      <c r="K36" s="11"/>
      <c r="L36" s="11"/>
    </row>
    <row r="37" customHeight="1" spans="1:12">
      <c r="A37" s="4" t="s">
        <v>165</v>
      </c>
      <c r="B37" s="4" t="s">
        <v>571</v>
      </c>
      <c r="C37" s="6" t="s">
        <v>572</v>
      </c>
      <c r="D37" s="6" t="s">
        <v>573</v>
      </c>
      <c r="E37" s="4" t="s">
        <v>120</v>
      </c>
      <c r="F37" s="13">
        <v>1</v>
      </c>
      <c r="G37" s="13">
        <v>1827.53</v>
      </c>
      <c r="H37" s="7">
        <f t="shared" si="2"/>
        <v>1827.53</v>
      </c>
      <c r="I37" s="7">
        <f t="shared" si="0"/>
        <v>1553.4005</v>
      </c>
      <c r="J37" s="7">
        <f t="shared" si="1"/>
        <v>1553.4005</v>
      </c>
      <c r="K37" s="11"/>
      <c r="L37" s="11"/>
    </row>
    <row r="38" customHeight="1" spans="1:12">
      <c r="A38" s="4" t="s">
        <v>169</v>
      </c>
      <c r="B38" s="4" t="s">
        <v>574</v>
      </c>
      <c r="C38" s="6" t="s">
        <v>183</v>
      </c>
      <c r="D38" s="6" t="s">
        <v>184</v>
      </c>
      <c r="E38" s="4" t="s">
        <v>120</v>
      </c>
      <c r="F38" s="13">
        <v>1</v>
      </c>
      <c r="G38" s="13">
        <v>2308.77</v>
      </c>
      <c r="H38" s="7">
        <f t="shared" si="2"/>
        <v>2308.77</v>
      </c>
      <c r="I38" s="7">
        <f t="shared" si="0"/>
        <v>1962.4545</v>
      </c>
      <c r="J38" s="7">
        <f t="shared" si="1"/>
        <v>1962.4545</v>
      </c>
      <c r="K38" s="11"/>
      <c r="L38" s="11"/>
    </row>
    <row r="39" customHeight="1" spans="1:12">
      <c r="A39" s="4" t="s">
        <v>173</v>
      </c>
      <c r="B39" s="4" t="s">
        <v>575</v>
      </c>
      <c r="C39" s="6" t="s">
        <v>187</v>
      </c>
      <c r="D39" s="6" t="s">
        <v>188</v>
      </c>
      <c r="E39" s="4" t="s">
        <v>111</v>
      </c>
      <c r="F39" s="13">
        <v>14</v>
      </c>
      <c r="G39" s="13">
        <v>50.4</v>
      </c>
      <c r="H39" s="7">
        <f t="shared" si="2"/>
        <v>705.6</v>
      </c>
      <c r="I39" s="7">
        <f t="shared" ref="I39:I70" si="3">G39*0.85</f>
        <v>42.84</v>
      </c>
      <c r="J39" s="7">
        <f t="shared" si="1"/>
        <v>599.76</v>
      </c>
      <c r="K39" s="11"/>
      <c r="L39" s="11"/>
    </row>
    <row r="40" customHeight="1" spans="1:12">
      <c r="A40" s="4" t="s">
        <v>177</v>
      </c>
      <c r="B40" s="4" t="s">
        <v>576</v>
      </c>
      <c r="C40" s="6" t="s">
        <v>191</v>
      </c>
      <c r="D40" s="6" t="s">
        <v>192</v>
      </c>
      <c r="E40" s="4" t="s">
        <v>111</v>
      </c>
      <c r="F40" s="13">
        <v>14</v>
      </c>
      <c r="G40" s="13">
        <v>292.03</v>
      </c>
      <c r="H40" s="7">
        <f t="shared" si="2"/>
        <v>4088.42</v>
      </c>
      <c r="I40" s="7">
        <f t="shared" si="3"/>
        <v>248.2255</v>
      </c>
      <c r="J40" s="7">
        <f t="shared" si="1"/>
        <v>3475.157</v>
      </c>
      <c r="K40" s="11"/>
      <c r="L40" s="11"/>
    </row>
    <row r="41" customHeight="1" spans="1:12">
      <c r="A41" s="4" t="s">
        <v>181</v>
      </c>
      <c r="B41" s="4" t="s">
        <v>577</v>
      </c>
      <c r="C41" s="6" t="s">
        <v>195</v>
      </c>
      <c r="D41" s="6" t="s">
        <v>196</v>
      </c>
      <c r="E41" s="4" t="s">
        <v>111</v>
      </c>
      <c r="F41" s="13">
        <v>2</v>
      </c>
      <c r="G41" s="13">
        <v>304.07</v>
      </c>
      <c r="H41" s="7">
        <f t="shared" si="2"/>
        <v>608.14</v>
      </c>
      <c r="I41" s="7">
        <f t="shared" si="3"/>
        <v>258.4595</v>
      </c>
      <c r="J41" s="7">
        <f t="shared" si="1"/>
        <v>516.919</v>
      </c>
      <c r="K41" s="11"/>
      <c r="L41" s="11"/>
    </row>
    <row r="42" customHeight="1" spans="1:12">
      <c r="A42" s="4" t="s">
        <v>185</v>
      </c>
      <c r="B42" s="4" t="s">
        <v>578</v>
      </c>
      <c r="C42" s="6" t="s">
        <v>579</v>
      </c>
      <c r="D42" s="6" t="s">
        <v>580</v>
      </c>
      <c r="E42" s="4" t="s">
        <v>111</v>
      </c>
      <c r="F42" s="13">
        <v>5</v>
      </c>
      <c r="G42" s="13">
        <v>305.07</v>
      </c>
      <c r="H42" s="7">
        <f t="shared" si="2"/>
        <v>1525.35</v>
      </c>
      <c r="I42" s="7">
        <f t="shared" si="3"/>
        <v>259.3095</v>
      </c>
      <c r="J42" s="7">
        <f t="shared" si="1"/>
        <v>1296.5475</v>
      </c>
      <c r="K42" s="11"/>
      <c r="L42" s="11"/>
    </row>
    <row r="43" customHeight="1" spans="1:12">
      <c r="A43" s="4" t="s">
        <v>197</v>
      </c>
      <c r="B43" s="4" t="s">
        <v>581</v>
      </c>
      <c r="C43" s="6" t="s">
        <v>215</v>
      </c>
      <c r="D43" s="6" t="s">
        <v>216</v>
      </c>
      <c r="E43" s="4" t="s">
        <v>217</v>
      </c>
      <c r="F43" s="13">
        <v>7</v>
      </c>
      <c r="G43" s="13">
        <v>60.81</v>
      </c>
      <c r="H43" s="7">
        <f t="shared" si="2"/>
        <v>425.67</v>
      </c>
      <c r="I43" s="7">
        <f t="shared" si="3"/>
        <v>51.6885</v>
      </c>
      <c r="J43" s="7">
        <f t="shared" ref="J43:J64" si="4">F43*I43</f>
        <v>361.8195</v>
      </c>
      <c r="K43" s="11"/>
      <c r="L43" s="11"/>
    </row>
    <row r="44" customHeight="1" spans="1:12">
      <c r="A44" s="4" t="s">
        <v>201</v>
      </c>
      <c r="B44" s="4" t="s">
        <v>582</v>
      </c>
      <c r="C44" s="6" t="s">
        <v>220</v>
      </c>
      <c r="D44" s="6" t="s">
        <v>221</v>
      </c>
      <c r="E44" s="4" t="s">
        <v>222</v>
      </c>
      <c r="F44" s="13">
        <v>1</v>
      </c>
      <c r="G44" s="13">
        <v>22839.82</v>
      </c>
      <c r="H44" s="7">
        <f t="shared" ref="H43:H64" si="5">F44*G44</f>
        <v>22839.82</v>
      </c>
      <c r="I44" s="7">
        <f t="shared" si="3"/>
        <v>19413.847</v>
      </c>
      <c r="J44" s="7">
        <f t="shared" si="4"/>
        <v>19413.847</v>
      </c>
      <c r="K44" s="11"/>
      <c r="L44" s="11"/>
    </row>
    <row r="45" customHeight="1" spans="1:12">
      <c r="A45" s="4" t="s">
        <v>205</v>
      </c>
      <c r="B45" s="4" t="s">
        <v>583</v>
      </c>
      <c r="C45" s="6" t="s">
        <v>225</v>
      </c>
      <c r="D45" s="6" t="s">
        <v>226</v>
      </c>
      <c r="E45" s="4" t="s">
        <v>217</v>
      </c>
      <c r="F45" s="13">
        <v>3</v>
      </c>
      <c r="G45" s="13">
        <v>192.9</v>
      </c>
      <c r="H45" s="7">
        <f t="shared" si="5"/>
        <v>578.7</v>
      </c>
      <c r="I45" s="7">
        <f t="shared" si="3"/>
        <v>163.965</v>
      </c>
      <c r="J45" s="7">
        <f t="shared" si="4"/>
        <v>491.895</v>
      </c>
      <c r="K45" s="11"/>
      <c r="L45" s="11"/>
    </row>
    <row r="46" customHeight="1" spans="1:12">
      <c r="A46" s="4" t="s">
        <v>209</v>
      </c>
      <c r="B46" s="4" t="s">
        <v>584</v>
      </c>
      <c r="C46" s="6" t="s">
        <v>585</v>
      </c>
      <c r="D46" s="6" t="s">
        <v>586</v>
      </c>
      <c r="E46" s="4" t="s">
        <v>111</v>
      </c>
      <c r="F46" s="13">
        <v>1</v>
      </c>
      <c r="G46" s="13">
        <v>487.32</v>
      </c>
      <c r="H46" s="7">
        <f t="shared" si="5"/>
        <v>487.32</v>
      </c>
      <c r="I46" s="7">
        <f t="shared" si="3"/>
        <v>414.222</v>
      </c>
      <c r="J46" s="7">
        <f t="shared" si="4"/>
        <v>414.222</v>
      </c>
      <c r="K46" s="11"/>
      <c r="L46" s="11"/>
    </row>
    <row r="47" customHeight="1" spans="1:12">
      <c r="A47" s="4" t="s">
        <v>213</v>
      </c>
      <c r="B47" s="4" t="s">
        <v>587</v>
      </c>
      <c r="C47" s="6" t="s">
        <v>588</v>
      </c>
      <c r="D47" s="6" t="s">
        <v>589</v>
      </c>
      <c r="E47" s="4" t="s">
        <v>111</v>
      </c>
      <c r="F47" s="13">
        <v>5</v>
      </c>
      <c r="G47" s="13">
        <v>90.34</v>
      </c>
      <c r="H47" s="7">
        <f t="shared" si="5"/>
        <v>451.7</v>
      </c>
      <c r="I47" s="7">
        <f t="shared" si="3"/>
        <v>76.789</v>
      </c>
      <c r="J47" s="7">
        <f t="shared" si="4"/>
        <v>383.945</v>
      </c>
      <c r="K47" s="11"/>
      <c r="L47" s="11"/>
    </row>
    <row r="48" customHeight="1" spans="1:12">
      <c r="A48" s="4" t="s">
        <v>218</v>
      </c>
      <c r="B48" s="4" t="s">
        <v>590</v>
      </c>
      <c r="C48" s="6" t="s">
        <v>591</v>
      </c>
      <c r="D48" s="6" t="s">
        <v>592</v>
      </c>
      <c r="E48" s="4" t="s">
        <v>111</v>
      </c>
      <c r="F48" s="13">
        <v>5</v>
      </c>
      <c r="G48" s="13">
        <v>128.32</v>
      </c>
      <c r="H48" s="7">
        <f t="shared" si="5"/>
        <v>641.6</v>
      </c>
      <c r="I48" s="7">
        <f t="shared" si="3"/>
        <v>109.072</v>
      </c>
      <c r="J48" s="7">
        <f t="shared" si="4"/>
        <v>545.36</v>
      </c>
      <c r="K48" s="11"/>
      <c r="L48" s="11"/>
    </row>
    <row r="49" customHeight="1" spans="1:12">
      <c r="A49" s="4" t="s">
        <v>223</v>
      </c>
      <c r="B49" s="4" t="s">
        <v>593</v>
      </c>
      <c r="C49" s="6" t="s">
        <v>229</v>
      </c>
      <c r="D49" s="6" t="s">
        <v>230</v>
      </c>
      <c r="E49" s="4" t="s">
        <v>111</v>
      </c>
      <c r="F49" s="13">
        <v>5</v>
      </c>
      <c r="G49" s="13">
        <v>215.6</v>
      </c>
      <c r="H49" s="7">
        <f t="shared" si="5"/>
        <v>1078</v>
      </c>
      <c r="I49" s="7">
        <f t="shared" si="3"/>
        <v>183.26</v>
      </c>
      <c r="J49" s="7">
        <f t="shared" si="4"/>
        <v>916.3</v>
      </c>
      <c r="K49" s="11"/>
      <c r="L49" s="11"/>
    </row>
    <row r="50" customHeight="1" spans="1:12">
      <c r="A50" s="4" t="s">
        <v>227</v>
      </c>
      <c r="B50" s="4" t="s">
        <v>594</v>
      </c>
      <c r="C50" s="6" t="s">
        <v>595</v>
      </c>
      <c r="D50" s="6" t="s">
        <v>596</v>
      </c>
      <c r="E50" s="4" t="s">
        <v>597</v>
      </c>
      <c r="F50" s="13">
        <v>6</v>
      </c>
      <c r="G50" s="13">
        <v>9</v>
      </c>
      <c r="H50" s="7">
        <f t="shared" si="5"/>
        <v>54</v>
      </c>
      <c r="I50" s="7">
        <f t="shared" si="3"/>
        <v>7.65</v>
      </c>
      <c r="J50" s="7">
        <f t="shared" si="4"/>
        <v>45.9</v>
      </c>
      <c r="K50" s="11"/>
      <c r="L50" s="11"/>
    </row>
    <row r="51" customHeight="1" spans="1:12">
      <c r="A51" s="4" t="s">
        <v>233</v>
      </c>
      <c r="B51" s="4" t="s">
        <v>598</v>
      </c>
      <c r="C51" s="6" t="s">
        <v>599</v>
      </c>
      <c r="D51" s="6" t="s">
        <v>600</v>
      </c>
      <c r="E51" s="4" t="s">
        <v>120</v>
      </c>
      <c r="F51" s="13">
        <v>1</v>
      </c>
      <c r="G51" s="13">
        <v>5626.34</v>
      </c>
      <c r="H51" s="7">
        <f t="shared" si="5"/>
        <v>5626.34</v>
      </c>
      <c r="I51" s="7">
        <f t="shared" si="3"/>
        <v>4782.389</v>
      </c>
      <c r="J51" s="7">
        <f t="shared" si="4"/>
        <v>4782.389</v>
      </c>
      <c r="K51" s="11"/>
      <c r="L51" s="11"/>
    </row>
    <row r="52" customHeight="1" spans="1:12">
      <c r="A52" s="4" t="s">
        <v>237</v>
      </c>
      <c r="B52" s="4" t="s">
        <v>601</v>
      </c>
      <c r="C52" s="6" t="s">
        <v>602</v>
      </c>
      <c r="D52" s="6" t="s">
        <v>603</v>
      </c>
      <c r="E52" s="4" t="s">
        <v>120</v>
      </c>
      <c r="F52" s="13">
        <v>1</v>
      </c>
      <c r="G52" s="13">
        <v>12299.07</v>
      </c>
      <c r="H52" s="7">
        <f t="shared" si="5"/>
        <v>12299.07</v>
      </c>
      <c r="I52" s="7">
        <f t="shared" si="3"/>
        <v>10454.2095</v>
      </c>
      <c r="J52" s="7">
        <f t="shared" si="4"/>
        <v>10454.2095</v>
      </c>
      <c r="K52" s="11"/>
      <c r="L52" s="11"/>
    </row>
    <row r="53" customHeight="1" spans="1:12">
      <c r="A53" s="4" t="s">
        <v>42</v>
      </c>
      <c r="B53" s="4" t="s">
        <v>42</v>
      </c>
      <c r="C53" s="4" t="s">
        <v>231</v>
      </c>
      <c r="D53" s="4"/>
      <c r="E53" s="4" t="s">
        <v>42</v>
      </c>
      <c r="F53" s="5" t="s">
        <v>42</v>
      </c>
      <c r="G53" s="5" t="s">
        <v>42</v>
      </c>
      <c r="H53" s="7">
        <f>SUM(H6:H52)</f>
        <v>150103.2062</v>
      </c>
      <c r="I53" s="7"/>
      <c r="J53" s="7">
        <f>SUM(J6:J52)</f>
        <v>127587.72527</v>
      </c>
      <c r="K53" s="11"/>
      <c r="L53" s="11"/>
    </row>
    <row r="54" customHeight="1" spans="1:12">
      <c r="A54" s="4" t="s">
        <v>42</v>
      </c>
      <c r="B54" s="4" t="s">
        <v>42</v>
      </c>
      <c r="C54" s="4" t="s">
        <v>232</v>
      </c>
      <c r="D54" s="4"/>
      <c r="E54" s="4" t="s">
        <v>42</v>
      </c>
      <c r="F54" s="5" t="s">
        <v>42</v>
      </c>
      <c r="G54" s="5" t="s">
        <v>42</v>
      </c>
      <c r="H54" s="7"/>
      <c r="I54" s="7"/>
      <c r="J54" s="7"/>
      <c r="K54" s="11"/>
      <c r="L54" s="11"/>
    </row>
    <row r="55" customHeight="1" spans="1:12">
      <c r="A55" s="4" t="s">
        <v>241</v>
      </c>
      <c r="B55" s="4" t="s">
        <v>604</v>
      </c>
      <c r="C55" s="6" t="s">
        <v>235</v>
      </c>
      <c r="D55" s="6" t="s">
        <v>236</v>
      </c>
      <c r="E55" s="4" t="s">
        <v>47</v>
      </c>
      <c r="F55" s="13">
        <v>404.44</v>
      </c>
      <c r="G55" s="13">
        <v>47.3</v>
      </c>
      <c r="H55" s="7">
        <f t="shared" si="5"/>
        <v>19130.012</v>
      </c>
      <c r="I55" s="7">
        <f t="shared" si="3"/>
        <v>40.205</v>
      </c>
      <c r="J55" s="7">
        <f t="shared" si="4"/>
        <v>16260.5102</v>
      </c>
      <c r="K55" s="11"/>
      <c r="L55" s="11"/>
    </row>
    <row r="56" customHeight="1" spans="1:12">
      <c r="A56" s="4" t="s">
        <v>245</v>
      </c>
      <c r="B56" s="4" t="s">
        <v>605</v>
      </c>
      <c r="C56" s="6" t="s">
        <v>239</v>
      </c>
      <c r="D56" s="6" t="s">
        <v>240</v>
      </c>
      <c r="E56" s="4" t="s">
        <v>47</v>
      </c>
      <c r="F56" s="13">
        <v>348.65</v>
      </c>
      <c r="G56" s="13">
        <v>53.95</v>
      </c>
      <c r="H56" s="7">
        <f t="shared" si="5"/>
        <v>18809.6675</v>
      </c>
      <c r="I56" s="7">
        <f t="shared" si="3"/>
        <v>45.8575</v>
      </c>
      <c r="J56" s="7">
        <f t="shared" si="4"/>
        <v>15988.217375</v>
      </c>
      <c r="K56" s="11"/>
      <c r="L56" s="11"/>
    </row>
    <row r="57" customHeight="1" spans="1:12">
      <c r="A57" s="4" t="s">
        <v>249</v>
      </c>
      <c r="B57" s="4" t="s">
        <v>606</v>
      </c>
      <c r="C57" s="6" t="s">
        <v>243</v>
      </c>
      <c r="D57" s="6" t="s">
        <v>244</v>
      </c>
      <c r="E57" s="4" t="s">
        <v>47</v>
      </c>
      <c r="F57" s="13">
        <v>165.7</v>
      </c>
      <c r="G57" s="13">
        <v>70.78</v>
      </c>
      <c r="H57" s="7">
        <f t="shared" si="5"/>
        <v>11728.246</v>
      </c>
      <c r="I57" s="7">
        <f t="shared" si="3"/>
        <v>60.163</v>
      </c>
      <c r="J57" s="7">
        <f t="shared" si="4"/>
        <v>9969.0091</v>
      </c>
      <c r="K57" s="11"/>
      <c r="L57" s="11"/>
    </row>
    <row r="58" customHeight="1" spans="1:12">
      <c r="A58" s="4" t="s">
        <v>253</v>
      </c>
      <c r="B58" s="4" t="s">
        <v>607</v>
      </c>
      <c r="C58" s="6" t="s">
        <v>247</v>
      </c>
      <c r="D58" s="6" t="s">
        <v>248</v>
      </c>
      <c r="E58" s="4" t="s">
        <v>47</v>
      </c>
      <c r="F58" s="13">
        <v>257.2</v>
      </c>
      <c r="G58" s="13">
        <v>105.24</v>
      </c>
      <c r="H58" s="7">
        <f t="shared" si="5"/>
        <v>27067.728</v>
      </c>
      <c r="I58" s="7">
        <f t="shared" si="3"/>
        <v>89.454</v>
      </c>
      <c r="J58" s="7">
        <f t="shared" si="4"/>
        <v>23007.5688</v>
      </c>
      <c r="K58" s="11"/>
      <c r="L58" s="11"/>
    </row>
    <row r="59" customHeight="1" spans="1:12">
      <c r="A59" s="4" t="s">
        <v>257</v>
      </c>
      <c r="B59" s="4" t="s">
        <v>608</v>
      </c>
      <c r="C59" s="6" t="s">
        <v>251</v>
      </c>
      <c r="D59" s="6" t="s">
        <v>252</v>
      </c>
      <c r="E59" s="4" t="s">
        <v>47</v>
      </c>
      <c r="F59" s="13">
        <v>10.4</v>
      </c>
      <c r="G59" s="13">
        <v>113.62</v>
      </c>
      <c r="H59" s="7">
        <f t="shared" si="5"/>
        <v>1181.648</v>
      </c>
      <c r="I59" s="7">
        <f t="shared" si="3"/>
        <v>96.577</v>
      </c>
      <c r="J59" s="7">
        <f t="shared" si="4"/>
        <v>1004.4008</v>
      </c>
      <c r="K59" s="11"/>
      <c r="L59" s="11"/>
    </row>
    <row r="60" customHeight="1" spans="1:12">
      <c r="A60" s="4" t="s">
        <v>261</v>
      </c>
      <c r="B60" s="4" t="s">
        <v>609</v>
      </c>
      <c r="C60" s="6" t="s">
        <v>255</v>
      </c>
      <c r="D60" s="6" t="s">
        <v>256</v>
      </c>
      <c r="E60" s="4" t="s">
        <v>47</v>
      </c>
      <c r="F60" s="13">
        <v>29.1</v>
      </c>
      <c r="G60" s="13">
        <v>121.72</v>
      </c>
      <c r="H60" s="7">
        <f t="shared" si="5"/>
        <v>3542.052</v>
      </c>
      <c r="I60" s="7">
        <f t="shared" si="3"/>
        <v>103.462</v>
      </c>
      <c r="J60" s="7">
        <f t="shared" si="4"/>
        <v>3010.7442</v>
      </c>
      <c r="K60" s="11"/>
      <c r="L60" s="11"/>
    </row>
    <row r="61" customHeight="1" spans="1:12">
      <c r="A61" s="4" t="s">
        <v>265</v>
      </c>
      <c r="B61" s="4" t="s">
        <v>610</v>
      </c>
      <c r="C61" s="6" t="s">
        <v>259</v>
      </c>
      <c r="D61" s="6" t="s">
        <v>260</v>
      </c>
      <c r="E61" s="4" t="s">
        <v>47</v>
      </c>
      <c r="F61" s="13">
        <v>62.43</v>
      </c>
      <c r="G61" s="13">
        <v>138.36</v>
      </c>
      <c r="H61" s="7">
        <f t="shared" si="5"/>
        <v>8637.8148</v>
      </c>
      <c r="I61" s="7">
        <f t="shared" si="3"/>
        <v>117.606</v>
      </c>
      <c r="J61" s="7">
        <f t="shared" si="4"/>
        <v>7342.14258</v>
      </c>
      <c r="K61" s="11"/>
      <c r="L61" s="11"/>
    </row>
    <row r="62" customHeight="1" spans="1:12">
      <c r="A62" s="4" t="s">
        <v>269</v>
      </c>
      <c r="B62" s="4" t="s">
        <v>611</v>
      </c>
      <c r="C62" s="6" t="s">
        <v>263</v>
      </c>
      <c r="D62" s="6" t="s">
        <v>264</v>
      </c>
      <c r="E62" s="4" t="s">
        <v>47</v>
      </c>
      <c r="F62" s="13">
        <v>8.85</v>
      </c>
      <c r="G62" s="13">
        <v>185.04</v>
      </c>
      <c r="H62" s="7">
        <f t="shared" si="5"/>
        <v>1637.604</v>
      </c>
      <c r="I62" s="7">
        <f t="shared" si="3"/>
        <v>157.284</v>
      </c>
      <c r="J62" s="7">
        <f t="shared" si="4"/>
        <v>1391.9634</v>
      </c>
      <c r="K62" s="11"/>
      <c r="L62" s="11"/>
    </row>
    <row r="63" customHeight="1" spans="1:12">
      <c r="A63" s="4" t="s">
        <v>273</v>
      </c>
      <c r="B63" s="4" t="s">
        <v>612</v>
      </c>
      <c r="C63" s="6" t="s">
        <v>267</v>
      </c>
      <c r="D63" s="6" t="s">
        <v>268</v>
      </c>
      <c r="E63" s="4" t="s">
        <v>47</v>
      </c>
      <c r="F63" s="13">
        <v>71.61</v>
      </c>
      <c r="G63" s="13">
        <v>218.49</v>
      </c>
      <c r="H63" s="7">
        <f t="shared" si="5"/>
        <v>15646.0689</v>
      </c>
      <c r="I63" s="7">
        <f t="shared" si="3"/>
        <v>185.7165</v>
      </c>
      <c r="J63" s="7">
        <f t="shared" si="4"/>
        <v>13299.158565</v>
      </c>
      <c r="K63" s="11"/>
      <c r="L63" s="11"/>
    </row>
    <row r="64" customHeight="1" spans="1:12">
      <c r="A64" s="4" t="s">
        <v>277</v>
      </c>
      <c r="B64" s="4" t="s">
        <v>613</v>
      </c>
      <c r="C64" s="6" t="s">
        <v>275</v>
      </c>
      <c r="D64" s="6" t="s">
        <v>276</v>
      </c>
      <c r="E64" s="4" t="s">
        <v>47</v>
      </c>
      <c r="F64" s="13">
        <v>342.5</v>
      </c>
      <c r="G64" s="13">
        <v>113.62</v>
      </c>
      <c r="H64" s="7">
        <f t="shared" si="5"/>
        <v>38914.85</v>
      </c>
      <c r="I64" s="7">
        <f t="shared" si="3"/>
        <v>96.577</v>
      </c>
      <c r="J64" s="7">
        <f t="shared" si="4"/>
        <v>33077.6225</v>
      </c>
      <c r="K64" s="11"/>
      <c r="L64" s="11"/>
    </row>
    <row r="65" customHeight="1" spans="1:12">
      <c r="A65" s="4" t="s">
        <v>281</v>
      </c>
      <c r="B65" s="4" t="s">
        <v>614</v>
      </c>
      <c r="C65" s="6" t="s">
        <v>615</v>
      </c>
      <c r="D65" s="6" t="s">
        <v>616</v>
      </c>
      <c r="E65" s="4" t="s">
        <v>47</v>
      </c>
      <c r="F65" s="13">
        <v>162.78</v>
      </c>
      <c r="G65" s="13">
        <v>138.36</v>
      </c>
      <c r="H65" s="7">
        <f t="shared" ref="H65:H92" si="6">F65*G65</f>
        <v>22522.2408</v>
      </c>
      <c r="I65" s="7">
        <f t="shared" si="3"/>
        <v>117.606</v>
      </c>
      <c r="J65" s="7">
        <f t="shared" ref="J65:J92" si="7">F65*I65</f>
        <v>19143.90468</v>
      </c>
      <c r="K65" s="11"/>
      <c r="L65" s="11"/>
    </row>
    <row r="66" customHeight="1" spans="1:12">
      <c r="A66" s="4" t="s">
        <v>285</v>
      </c>
      <c r="B66" s="4" t="s">
        <v>617</v>
      </c>
      <c r="C66" s="6" t="s">
        <v>279</v>
      </c>
      <c r="D66" s="6" t="s">
        <v>280</v>
      </c>
      <c r="E66" s="4" t="s">
        <v>47</v>
      </c>
      <c r="F66" s="13">
        <v>278.57</v>
      </c>
      <c r="G66" s="13">
        <v>218.49</v>
      </c>
      <c r="H66" s="7">
        <f t="shared" si="6"/>
        <v>60864.7593</v>
      </c>
      <c r="I66" s="7">
        <f t="shared" si="3"/>
        <v>185.7165</v>
      </c>
      <c r="J66" s="7">
        <f t="shared" si="7"/>
        <v>51735.045405</v>
      </c>
      <c r="K66" s="11"/>
      <c r="L66" s="11"/>
    </row>
    <row r="67" customHeight="1" spans="1:12">
      <c r="A67" s="4" t="s">
        <v>289</v>
      </c>
      <c r="B67" s="4" t="s">
        <v>618</v>
      </c>
      <c r="C67" s="6" t="s">
        <v>619</v>
      </c>
      <c r="D67" s="6" t="s">
        <v>296</v>
      </c>
      <c r="E67" s="4" t="s">
        <v>111</v>
      </c>
      <c r="F67" s="13">
        <v>1</v>
      </c>
      <c r="G67" s="13">
        <v>491.1</v>
      </c>
      <c r="H67" s="7">
        <f t="shared" si="6"/>
        <v>491.1</v>
      </c>
      <c r="I67" s="7">
        <f t="shared" si="3"/>
        <v>417.435</v>
      </c>
      <c r="J67" s="7">
        <f t="shared" si="7"/>
        <v>417.435</v>
      </c>
      <c r="K67" s="11"/>
      <c r="L67" s="11"/>
    </row>
    <row r="68" customHeight="1" spans="1:12">
      <c r="A68" s="4" t="s">
        <v>293</v>
      </c>
      <c r="B68" s="4" t="s">
        <v>620</v>
      </c>
      <c r="C68" s="6" t="s">
        <v>621</v>
      </c>
      <c r="D68" s="6" t="s">
        <v>300</v>
      </c>
      <c r="E68" s="4" t="s">
        <v>111</v>
      </c>
      <c r="F68" s="13">
        <v>36</v>
      </c>
      <c r="G68" s="13">
        <v>421.34</v>
      </c>
      <c r="H68" s="7">
        <f t="shared" si="6"/>
        <v>15168.24</v>
      </c>
      <c r="I68" s="7">
        <f t="shared" si="3"/>
        <v>358.139</v>
      </c>
      <c r="J68" s="7">
        <f t="shared" si="7"/>
        <v>12893.004</v>
      </c>
      <c r="K68" s="11"/>
      <c r="L68" s="11"/>
    </row>
    <row r="69" customHeight="1" spans="1:12">
      <c r="A69" s="4" t="s">
        <v>297</v>
      </c>
      <c r="B69" s="4" t="s">
        <v>622</v>
      </c>
      <c r="C69" s="6" t="s">
        <v>623</v>
      </c>
      <c r="D69" s="6" t="s">
        <v>304</v>
      </c>
      <c r="E69" s="4" t="s">
        <v>111</v>
      </c>
      <c r="F69" s="13">
        <v>21</v>
      </c>
      <c r="G69" s="13">
        <v>906.11</v>
      </c>
      <c r="H69" s="7">
        <f t="shared" si="6"/>
        <v>19028.31</v>
      </c>
      <c r="I69" s="7">
        <f t="shared" si="3"/>
        <v>770.1935</v>
      </c>
      <c r="J69" s="7">
        <f t="shared" si="7"/>
        <v>16174.0635</v>
      </c>
      <c r="K69" s="11"/>
      <c r="L69" s="11"/>
    </row>
    <row r="70" customHeight="1" spans="1:12">
      <c r="A70" s="4" t="s">
        <v>301</v>
      </c>
      <c r="B70" s="4" t="s">
        <v>624</v>
      </c>
      <c r="C70" s="6" t="s">
        <v>625</v>
      </c>
      <c r="D70" s="6" t="s">
        <v>308</v>
      </c>
      <c r="E70" s="4" t="s">
        <v>111</v>
      </c>
      <c r="F70" s="13">
        <v>30</v>
      </c>
      <c r="G70" s="13">
        <v>992.45</v>
      </c>
      <c r="H70" s="7">
        <f t="shared" si="6"/>
        <v>29773.5</v>
      </c>
      <c r="I70" s="7">
        <f t="shared" si="3"/>
        <v>843.5825</v>
      </c>
      <c r="J70" s="7">
        <f t="shared" si="7"/>
        <v>25307.475</v>
      </c>
      <c r="K70" s="11"/>
      <c r="L70" s="11"/>
    </row>
    <row r="71" customHeight="1" spans="1:12">
      <c r="A71" s="4" t="s">
        <v>305</v>
      </c>
      <c r="B71" s="4" t="s">
        <v>626</v>
      </c>
      <c r="C71" s="6" t="s">
        <v>627</v>
      </c>
      <c r="D71" s="6" t="s">
        <v>628</v>
      </c>
      <c r="E71" s="4" t="s">
        <v>111</v>
      </c>
      <c r="F71" s="13">
        <v>1</v>
      </c>
      <c r="G71" s="13">
        <v>41.26</v>
      </c>
      <c r="H71" s="7">
        <f t="shared" si="6"/>
        <v>41.26</v>
      </c>
      <c r="I71" s="7">
        <f t="shared" ref="I71:I91" si="8">G71*0.85</f>
        <v>35.071</v>
      </c>
      <c r="J71" s="7">
        <f t="shared" si="7"/>
        <v>35.071</v>
      </c>
      <c r="K71" s="11"/>
      <c r="L71" s="11"/>
    </row>
    <row r="72" customHeight="1" spans="1:12">
      <c r="A72" s="4" t="s">
        <v>309</v>
      </c>
      <c r="B72" s="4" t="s">
        <v>629</v>
      </c>
      <c r="C72" s="6" t="s">
        <v>630</v>
      </c>
      <c r="D72" s="6" t="s">
        <v>631</v>
      </c>
      <c r="E72" s="4" t="s">
        <v>111</v>
      </c>
      <c r="F72" s="13">
        <v>2</v>
      </c>
      <c r="G72" s="13">
        <v>258.89</v>
      </c>
      <c r="H72" s="7">
        <f t="shared" si="6"/>
        <v>517.78</v>
      </c>
      <c r="I72" s="7">
        <f t="shared" si="8"/>
        <v>220.0565</v>
      </c>
      <c r="J72" s="7">
        <f t="shared" si="7"/>
        <v>440.113</v>
      </c>
      <c r="K72" s="11"/>
      <c r="L72" s="11"/>
    </row>
    <row r="73" customHeight="1" spans="1:12">
      <c r="A73" s="4" t="s">
        <v>313</v>
      </c>
      <c r="B73" s="4" t="s">
        <v>632</v>
      </c>
      <c r="C73" s="6" t="s">
        <v>633</v>
      </c>
      <c r="D73" s="6" t="s">
        <v>634</v>
      </c>
      <c r="E73" s="4" t="s">
        <v>111</v>
      </c>
      <c r="F73" s="13">
        <v>11</v>
      </c>
      <c r="G73" s="13">
        <v>578.1</v>
      </c>
      <c r="H73" s="7">
        <f t="shared" si="6"/>
        <v>6359.1</v>
      </c>
      <c r="I73" s="7">
        <f t="shared" si="8"/>
        <v>491.385</v>
      </c>
      <c r="J73" s="7">
        <f t="shared" si="7"/>
        <v>5405.235</v>
      </c>
      <c r="K73" s="11"/>
      <c r="L73" s="11"/>
    </row>
    <row r="74" customHeight="1" spans="1:12">
      <c r="A74" s="4" t="s">
        <v>317</v>
      </c>
      <c r="B74" s="4" t="s">
        <v>635</v>
      </c>
      <c r="C74" s="6" t="s">
        <v>331</v>
      </c>
      <c r="D74" s="6" t="s">
        <v>332</v>
      </c>
      <c r="E74" s="4" t="s">
        <v>333</v>
      </c>
      <c r="F74" s="13">
        <v>2</v>
      </c>
      <c r="G74" s="13">
        <v>405.48</v>
      </c>
      <c r="H74" s="7">
        <f t="shared" si="6"/>
        <v>810.96</v>
      </c>
      <c r="I74" s="7">
        <f t="shared" si="8"/>
        <v>344.658</v>
      </c>
      <c r="J74" s="7">
        <f t="shared" si="7"/>
        <v>689.316</v>
      </c>
      <c r="K74" s="11"/>
      <c r="L74" s="11"/>
    </row>
    <row r="75" customHeight="1" spans="1:12">
      <c r="A75" s="4" t="s">
        <v>321</v>
      </c>
      <c r="B75" s="4" t="s">
        <v>636</v>
      </c>
      <c r="C75" s="6" t="s">
        <v>336</v>
      </c>
      <c r="D75" s="6" t="s">
        <v>337</v>
      </c>
      <c r="E75" s="4" t="s">
        <v>111</v>
      </c>
      <c r="F75" s="13">
        <v>364</v>
      </c>
      <c r="G75" s="13">
        <v>24.93</v>
      </c>
      <c r="H75" s="7">
        <f t="shared" si="6"/>
        <v>9074.52</v>
      </c>
      <c r="I75" s="7">
        <f t="shared" si="8"/>
        <v>21.1905</v>
      </c>
      <c r="J75" s="7">
        <f t="shared" si="7"/>
        <v>7713.342</v>
      </c>
      <c r="K75" s="11"/>
      <c r="L75" s="11"/>
    </row>
    <row r="76" customHeight="1" spans="1:12">
      <c r="A76" s="4" t="s">
        <v>325</v>
      </c>
      <c r="B76" s="4" t="s">
        <v>637</v>
      </c>
      <c r="C76" s="6" t="s">
        <v>638</v>
      </c>
      <c r="D76" s="6" t="s">
        <v>639</v>
      </c>
      <c r="E76" s="4" t="s">
        <v>370</v>
      </c>
      <c r="F76" s="13">
        <v>1</v>
      </c>
      <c r="G76" s="13">
        <v>179.19</v>
      </c>
      <c r="H76" s="7">
        <f t="shared" si="6"/>
        <v>179.19</v>
      </c>
      <c r="I76" s="7">
        <f t="shared" si="8"/>
        <v>152.3115</v>
      </c>
      <c r="J76" s="7">
        <f t="shared" si="7"/>
        <v>152.3115</v>
      </c>
      <c r="K76" s="11"/>
      <c r="L76" s="11"/>
    </row>
    <row r="77" customHeight="1" spans="1:12">
      <c r="A77" s="4" t="s">
        <v>329</v>
      </c>
      <c r="B77" s="4" t="s">
        <v>640</v>
      </c>
      <c r="C77" s="6" t="s">
        <v>340</v>
      </c>
      <c r="D77" s="6" t="s">
        <v>341</v>
      </c>
      <c r="E77" s="4" t="s">
        <v>111</v>
      </c>
      <c r="F77" s="13">
        <v>192</v>
      </c>
      <c r="G77" s="13">
        <v>101.48</v>
      </c>
      <c r="H77" s="7">
        <f t="shared" si="6"/>
        <v>19484.16</v>
      </c>
      <c r="I77" s="7">
        <f t="shared" si="8"/>
        <v>86.258</v>
      </c>
      <c r="J77" s="7">
        <f t="shared" si="7"/>
        <v>16561.536</v>
      </c>
      <c r="K77" s="11"/>
      <c r="L77" s="11"/>
    </row>
    <row r="78" customHeight="1" spans="1:12">
      <c r="A78" s="4" t="s">
        <v>334</v>
      </c>
      <c r="B78" s="4" t="s">
        <v>641</v>
      </c>
      <c r="C78" s="6" t="s">
        <v>344</v>
      </c>
      <c r="D78" s="6" t="s">
        <v>345</v>
      </c>
      <c r="E78" s="4" t="s">
        <v>111</v>
      </c>
      <c r="F78" s="13">
        <v>10</v>
      </c>
      <c r="G78" s="13">
        <v>105.05</v>
      </c>
      <c r="H78" s="7">
        <f t="shared" si="6"/>
        <v>1050.5</v>
      </c>
      <c r="I78" s="7">
        <f t="shared" si="8"/>
        <v>89.2925</v>
      </c>
      <c r="J78" s="7">
        <f t="shared" si="7"/>
        <v>892.925</v>
      </c>
      <c r="K78" s="11"/>
      <c r="L78" s="11"/>
    </row>
    <row r="79" customHeight="1" spans="1:12">
      <c r="A79" s="4" t="s">
        <v>338</v>
      </c>
      <c r="B79" s="4" t="s">
        <v>642</v>
      </c>
      <c r="C79" s="6" t="s">
        <v>352</v>
      </c>
      <c r="D79" s="6" t="s">
        <v>353</v>
      </c>
      <c r="E79" s="4" t="s">
        <v>111</v>
      </c>
      <c r="F79" s="13">
        <v>1</v>
      </c>
      <c r="G79" s="13">
        <v>387.53</v>
      </c>
      <c r="H79" s="7">
        <f t="shared" si="6"/>
        <v>387.53</v>
      </c>
      <c r="I79" s="7">
        <f t="shared" si="8"/>
        <v>329.4005</v>
      </c>
      <c r="J79" s="7">
        <f t="shared" si="7"/>
        <v>329.4005</v>
      </c>
      <c r="K79" s="11"/>
      <c r="L79" s="11"/>
    </row>
    <row r="80" customHeight="1" spans="1:12">
      <c r="A80" s="4" t="s">
        <v>342</v>
      </c>
      <c r="B80" s="4" t="s">
        <v>643</v>
      </c>
      <c r="C80" s="6" t="s">
        <v>356</v>
      </c>
      <c r="D80" s="6" t="s">
        <v>357</v>
      </c>
      <c r="E80" s="4" t="s">
        <v>120</v>
      </c>
      <c r="F80" s="13">
        <v>1</v>
      </c>
      <c r="G80" s="13">
        <v>63.64</v>
      </c>
      <c r="H80" s="7">
        <f t="shared" si="6"/>
        <v>63.64</v>
      </c>
      <c r="I80" s="7">
        <f t="shared" si="8"/>
        <v>54.094</v>
      </c>
      <c r="J80" s="7">
        <f t="shared" si="7"/>
        <v>54.094</v>
      </c>
      <c r="K80" s="11"/>
      <c r="L80" s="11"/>
    </row>
    <row r="81" customHeight="1" spans="1:12">
      <c r="A81" s="4" t="s">
        <v>346</v>
      </c>
      <c r="B81" s="4" t="s">
        <v>644</v>
      </c>
      <c r="C81" s="6" t="s">
        <v>368</v>
      </c>
      <c r="D81" s="6" t="s">
        <v>369</v>
      </c>
      <c r="E81" s="4" t="s">
        <v>370</v>
      </c>
      <c r="F81" s="13">
        <v>62</v>
      </c>
      <c r="G81" s="13">
        <v>1270.19</v>
      </c>
      <c r="H81" s="7">
        <f t="shared" si="6"/>
        <v>78751.78</v>
      </c>
      <c r="I81" s="7">
        <f t="shared" si="8"/>
        <v>1079.6615</v>
      </c>
      <c r="J81" s="7">
        <f t="shared" si="7"/>
        <v>66939.013</v>
      </c>
      <c r="K81" s="11"/>
      <c r="L81" s="11"/>
    </row>
    <row r="82" customHeight="1" spans="1:12">
      <c r="A82" s="4" t="s">
        <v>350</v>
      </c>
      <c r="B82" s="4" t="s">
        <v>645</v>
      </c>
      <c r="C82" s="6" t="s">
        <v>503</v>
      </c>
      <c r="D82" s="6" t="s">
        <v>504</v>
      </c>
      <c r="E82" s="4" t="s">
        <v>217</v>
      </c>
      <c r="F82" s="13">
        <v>1</v>
      </c>
      <c r="G82" s="13">
        <v>342.31</v>
      </c>
      <c r="H82" s="7">
        <f t="shared" si="6"/>
        <v>342.31</v>
      </c>
      <c r="I82" s="7">
        <f t="shared" si="8"/>
        <v>290.9635</v>
      </c>
      <c r="J82" s="7">
        <f t="shared" si="7"/>
        <v>290.9635</v>
      </c>
      <c r="K82" s="11"/>
      <c r="L82" s="11"/>
    </row>
    <row r="83" customHeight="1" spans="1:12">
      <c r="A83" s="4" t="s">
        <v>354</v>
      </c>
      <c r="B83" s="4" t="s">
        <v>646</v>
      </c>
      <c r="C83" s="6" t="s">
        <v>507</v>
      </c>
      <c r="D83" s="6" t="s">
        <v>508</v>
      </c>
      <c r="E83" s="4" t="s">
        <v>217</v>
      </c>
      <c r="F83" s="13">
        <v>63</v>
      </c>
      <c r="G83" s="13">
        <v>244.48</v>
      </c>
      <c r="H83" s="7">
        <f t="shared" si="6"/>
        <v>15402.24</v>
      </c>
      <c r="I83" s="7">
        <f t="shared" si="8"/>
        <v>207.808</v>
      </c>
      <c r="J83" s="7">
        <f t="shared" si="7"/>
        <v>13091.904</v>
      </c>
      <c r="K83" s="11"/>
      <c r="L83" s="11"/>
    </row>
    <row r="84" customHeight="1" spans="1:12">
      <c r="A84" s="4" t="s">
        <v>358</v>
      </c>
      <c r="B84" s="4" t="s">
        <v>647</v>
      </c>
      <c r="C84" s="6" t="s">
        <v>648</v>
      </c>
      <c r="D84" s="6" t="s">
        <v>450</v>
      </c>
      <c r="E84" s="4" t="s">
        <v>451</v>
      </c>
      <c r="F84" s="13">
        <v>1587.15</v>
      </c>
      <c r="G84" s="13">
        <v>24.12</v>
      </c>
      <c r="H84" s="7">
        <f t="shared" si="6"/>
        <v>38282.058</v>
      </c>
      <c r="I84" s="7">
        <f t="shared" si="8"/>
        <v>20.502</v>
      </c>
      <c r="J84" s="7">
        <f t="shared" si="7"/>
        <v>32539.7493</v>
      </c>
      <c r="K84" s="11"/>
      <c r="L84" s="11"/>
    </row>
    <row r="85" customHeight="1" spans="1:12">
      <c r="A85" s="4" t="s">
        <v>362</v>
      </c>
      <c r="B85" s="4" t="s">
        <v>649</v>
      </c>
      <c r="C85" s="6" t="s">
        <v>454</v>
      </c>
      <c r="D85" s="6" t="s">
        <v>455</v>
      </c>
      <c r="E85" s="4" t="s">
        <v>456</v>
      </c>
      <c r="F85" s="13">
        <v>446.43</v>
      </c>
      <c r="G85" s="13">
        <v>15.48</v>
      </c>
      <c r="H85" s="7">
        <f t="shared" si="6"/>
        <v>6910.7364</v>
      </c>
      <c r="I85" s="7">
        <f t="shared" si="8"/>
        <v>13.158</v>
      </c>
      <c r="J85" s="7">
        <f t="shared" si="7"/>
        <v>5874.12594</v>
      </c>
      <c r="K85" s="11"/>
      <c r="L85" s="11"/>
    </row>
    <row r="86" customHeight="1" spans="1:12">
      <c r="A86" s="4" t="s">
        <v>366</v>
      </c>
      <c r="B86" s="4" t="s">
        <v>650</v>
      </c>
      <c r="C86" s="6" t="s">
        <v>651</v>
      </c>
      <c r="D86" s="6" t="s">
        <v>652</v>
      </c>
      <c r="E86" s="4" t="s">
        <v>111</v>
      </c>
      <c r="F86" s="13">
        <v>19</v>
      </c>
      <c r="G86" s="13">
        <v>90.55</v>
      </c>
      <c r="H86" s="7">
        <f t="shared" si="6"/>
        <v>1720.45</v>
      </c>
      <c r="I86" s="7">
        <f t="shared" si="8"/>
        <v>76.9675</v>
      </c>
      <c r="J86" s="7">
        <f t="shared" si="7"/>
        <v>1462.3825</v>
      </c>
      <c r="K86" s="11"/>
      <c r="L86" s="11"/>
    </row>
    <row r="87" customHeight="1" spans="1:12">
      <c r="A87" s="4" t="s">
        <v>371</v>
      </c>
      <c r="B87" s="4" t="s">
        <v>653</v>
      </c>
      <c r="C87" s="6" t="s">
        <v>654</v>
      </c>
      <c r="D87" s="6" t="s">
        <v>655</v>
      </c>
      <c r="E87" s="4" t="s">
        <v>111</v>
      </c>
      <c r="F87" s="13">
        <v>23</v>
      </c>
      <c r="G87" s="13">
        <v>38.25</v>
      </c>
      <c r="H87" s="7">
        <f t="shared" si="6"/>
        <v>879.75</v>
      </c>
      <c r="I87" s="7">
        <f t="shared" si="8"/>
        <v>32.5125</v>
      </c>
      <c r="J87" s="7">
        <f t="shared" si="7"/>
        <v>747.7875</v>
      </c>
      <c r="K87" s="11"/>
      <c r="L87" s="11"/>
    </row>
    <row r="88" customHeight="1" spans="1:12">
      <c r="A88" s="4" t="s">
        <v>375</v>
      </c>
      <c r="B88" s="4" t="s">
        <v>656</v>
      </c>
      <c r="C88" s="6" t="s">
        <v>657</v>
      </c>
      <c r="D88" s="6" t="s">
        <v>658</v>
      </c>
      <c r="E88" s="4" t="s">
        <v>111</v>
      </c>
      <c r="F88" s="13">
        <v>4</v>
      </c>
      <c r="G88" s="13">
        <v>141.4</v>
      </c>
      <c r="H88" s="7">
        <f t="shared" si="6"/>
        <v>565.6</v>
      </c>
      <c r="I88" s="7">
        <f t="shared" si="8"/>
        <v>120.19</v>
      </c>
      <c r="J88" s="7">
        <f t="shared" si="7"/>
        <v>480.76</v>
      </c>
      <c r="K88" s="11"/>
      <c r="L88" s="11"/>
    </row>
    <row r="89" customHeight="1" spans="1:12">
      <c r="A89" s="4" t="s">
        <v>379</v>
      </c>
      <c r="B89" s="4" t="s">
        <v>659</v>
      </c>
      <c r="C89" s="6" t="s">
        <v>660</v>
      </c>
      <c r="D89" s="6" t="s">
        <v>488</v>
      </c>
      <c r="E89" s="4" t="s">
        <v>111</v>
      </c>
      <c r="F89" s="13">
        <v>5</v>
      </c>
      <c r="G89" s="13">
        <v>111.35</v>
      </c>
      <c r="H89" s="7">
        <f t="shared" si="6"/>
        <v>556.75</v>
      </c>
      <c r="I89" s="7">
        <f t="shared" si="8"/>
        <v>94.6475</v>
      </c>
      <c r="J89" s="7">
        <f t="shared" si="7"/>
        <v>473.2375</v>
      </c>
      <c r="K89" s="11"/>
      <c r="L89" s="11"/>
    </row>
    <row r="90" customHeight="1" spans="1:12">
      <c r="A90" s="4" t="s">
        <v>383</v>
      </c>
      <c r="B90" s="4" t="s">
        <v>661</v>
      </c>
      <c r="C90" s="6" t="s">
        <v>662</v>
      </c>
      <c r="D90" s="6" t="s">
        <v>484</v>
      </c>
      <c r="E90" s="4" t="s">
        <v>111</v>
      </c>
      <c r="F90" s="13">
        <v>6</v>
      </c>
      <c r="G90" s="13">
        <v>38.25</v>
      </c>
      <c r="H90" s="7">
        <f t="shared" si="6"/>
        <v>229.5</v>
      </c>
      <c r="I90" s="7">
        <f t="shared" si="8"/>
        <v>32.5125</v>
      </c>
      <c r="J90" s="7">
        <f t="shared" si="7"/>
        <v>195.075</v>
      </c>
      <c r="K90" s="11"/>
      <c r="L90" s="11"/>
    </row>
    <row r="91" customHeight="1" spans="1:12">
      <c r="A91" s="4" t="s">
        <v>387</v>
      </c>
      <c r="B91" s="4" t="s">
        <v>663</v>
      </c>
      <c r="C91" s="6" t="s">
        <v>664</v>
      </c>
      <c r="D91" s="6" t="s">
        <v>464</v>
      </c>
      <c r="E91" s="4" t="s">
        <v>111</v>
      </c>
      <c r="F91" s="13">
        <v>1</v>
      </c>
      <c r="G91" s="13">
        <v>51.27</v>
      </c>
      <c r="H91" s="7">
        <f t="shared" si="6"/>
        <v>51.27</v>
      </c>
      <c r="I91" s="7">
        <f t="shared" si="8"/>
        <v>43.5795</v>
      </c>
      <c r="J91" s="7">
        <f t="shared" si="7"/>
        <v>43.5795</v>
      </c>
      <c r="K91" s="11"/>
      <c r="L91" s="11"/>
    </row>
    <row r="92" customHeight="1" spans="1:12">
      <c r="A92" s="4" t="s">
        <v>42</v>
      </c>
      <c r="B92" s="4" t="s">
        <v>42</v>
      </c>
      <c r="C92" s="4" t="s">
        <v>231</v>
      </c>
      <c r="D92" s="4"/>
      <c r="E92" s="4" t="s">
        <v>42</v>
      </c>
      <c r="F92" s="5" t="s">
        <v>42</v>
      </c>
      <c r="G92" s="5" t="s">
        <v>42</v>
      </c>
      <c r="H92" s="7">
        <f>SUM(H55:H91)</f>
        <v>475804.9257</v>
      </c>
      <c r="I92" s="7"/>
      <c r="J92" s="7">
        <f>SUM(J55:J91)</f>
        <v>404434.186845</v>
      </c>
      <c r="K92" s="11"/>
      <c r="L92" s="11"/>
    </row>
    <row r="93" customHeight="1" spans="1:12">
      <c r="A93" s="4" t="s">
        <v>513</v>
      </c>
      <c r="B93" s="4"/>
      <c r="C93" s="4"/>
      <c r="D93" s="4"/>
      <c r="E93" s="4"/>
      <c r="F93" s="4"/>
      <c r="G93" s="4"/>
      <c r="H93" s="7">
        <f>H53+H92</f>
        <v>625908.1319</v>
      </c>
      <c r="I93" s="7"/>
      <c r="J93" s="7">
        <f>J53+J92</f>
        <v>532021.912115</v>
      </c>
      <c r="K93" s="11"/>
      <c r="L93" s="11"/>
    </row>
  </sheetData>
  <mergeCells count="17">
    <mergeCell ref="A1:H1"/>
    <mergeCell ref="A2:E2"/>
    <mergeCell ref="F2:H2"/>
    <mergeCell ref="G3:H3"/>
    <mergeCell ref="I3:J3"/>
    <mergeCell ref="K3:L3"/>
    <mergeCell ref="C5:D5"/>
    <mergeCell ref="C53:D53"/>
    <mergeCell ref="C54:D54"/>
    <mergeCell ref="C92:D92"/>
    <mergeCell ref="A93:G93"/>
    <mergeCell ref="A3:A4"/>
    <mergeCell ref="B3:B4"/>
    <mergeCell ref="C3:C4"/>
    <mergeCell ref="D3:D4"/>
    <mergeCell ref="E3:E4"/>
    <mergeCell ref="F3:F4"/>
  </mergeCells>
  <pageMargins left="0.78740157480315" right="0.78740157480315" top="0.78740157480315" bottom="0.75" header="0" footer="0"/>
  <pageSetup paperSize="9" orientation="landscape"/>
  <headerFooter/>
  <rowBreaks count="1" manualBreakCount="1">
    <brk id="93"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8"/>
  <sheetViews>
    <sheetView workbookViewId="0">
      <selection activeCell="O11" sqref="O11"/>
    </sheetView>
  </sheetViews>
  <sheetFormatPr defaultColWidth="9" defaultRowHeight="19" customHeight="1"/>
  <cols>
    <col min="1" max="1" width="4.625" style="1" customWidth="1"/>
    <col min="2" max="2" width="12" style="1" customWidth="1"/>
    <col min="3" max="3" width="27.75" style="1" customWidth="1"/>
    <col min="4" max="4" width="24.75" style="1" customWidth="1"/>
    <col min="5" max="5" width="5.25" style="1" customWidth="1"/>
    <col min="6" max="6" width="8.5" style="1" customWidth="1"/>
    <col min="7" max="7" width="9.125" style="1" customWidth="1"/>
    <col min="8" max="10" width="10.75" style="1" customWidth="1"/>
    <col min="11" max="16384" width="9" style="1"/>
  </cols>
  <sheetData>
    <row r="1" customHeight="1" spans="1:10">
      <c r="A1" s="2" t="s">
        <v>29</v>
      </c>
      <c r="B1" s="2"/>
      <c r="C1" s="2"/>
      <c r="D1" s="2"/>
      <c r="E1" s="2"/>
      <c r="F1" s="2"/>
      <c r="G1" s="2"/>
      <c r="H1" s="2"/>
      <c r="I1" s="2"/>
      <c r="J1" s="2"/>
    </row>
    <row r="2" customHeight="1" spans="1:10">
      <c r="A2" s="3" t="s">
        <v>665</v>
      </c>
      <c r="B2" s="3"/>
      <c r="C2" s="3"/>
      <c r="D2" s="3"/>
      <c r="E2" s="3"/>
      <c r="F2" s="3" t="s">
        <v>31</v>
      </c>
      <c r="G2" s="3"/>
      <c r="H2" s="3"/>
      <c r="I2" s="3"/>
      <c r="J2" s="3"/>
    </row>
    <row r="3" customHeight="1" spans="1:12">
      <c r="A3" s="4" t="s">
        <v>2</v>
      </c>
      <c r="B3" s="4" t="s">
        <v>32</v>
      </c>
      <c r="C3" s="4" t="s">
        <v>33</v>
      </c>
      <c r="D3" s="4" t="s">
        <v>34</v>
      </c>
      <c r="E3" s="4" t="s">
        <v>35</v>
      </c>
      <c r="F3" s="4" t="s">
        <v>36</v>
      </c>
      <c r="G3" s="4" t="s">
        <v>37</v>
      </c>
      <c r="H3" s="4"/>
      <c r="I3" s="8" t="s">
        <v>38</v>
      </c>
      <c r="J3" s="9"/>
      <c r="K3" s="10" t="s">
        <v>39</v>
      </c>
      <c r="L3" s="10"/>
    </row>
    <row r="4" customHeight="1" spans="1:12">
      <c r="A4" s="4"/>
      <c r="B4" s="4"/>
      <c r="C4" s="4"/>
      <c r="D4" s="4"/>
      <c r="E4" s="4"/>
      <c r="F4" s="4"/>
      <c r="G4" s="4" t="s">
        <v>40</v>
      </c>
      <c r="H4" s="4" t="s">
        <v>41</v>
      </c>
      <c r="I4" s="4" t="s">
        <v>40</v>
      </c>
      <c r="J4" s="4" t="s">
        <v>41</v>
      </c>
      <c r="K4" s="4" t="s">
        <v>40</v>
      </c>
      <c r="L4" s="4" t="s">
        <v>41</v>
      </c>
    </row>
    <row r="5" customHeight="1" spans="1:12">
      <c r="A5" s="4" t="s">
        <v>42</v>
      </c>
      <c r="B5" s="4" t="s">
        <v>42</v>
      </c>
      <c r="C5" s="4" t="s">
        <v>43</v>
      </c>
      <c r="D5" s="4"/>
      <c r="E5" s="4" t="s">
        <v>42</v>
      </c>
      <c r="F5" s="5" t="s">
        <v>42</v>
      </c>
      <c r="G5" s="5" t="s">
        <v>42</v>
      </c>
      <c r="H5" s="5" t="s">
        <v>42</v>
      </c>
      <c r="I5" s="5"/>
      <c r="J5" s="5"/>
      <c r="K5" s="11"/>
      <c r="L5" s="11"/>
    </row>
    <row r="6" customHeight="1" spans="1:12">
      <c r="A6" s="4" t="s">
        <v>16</v>
      </c>
      <c r="B6" s="4" t="s">
        <v>666</v>
      </c>
      <c r="C6" s="6" t="s">
        <v>522</v>
      </c>
      <c r="D6" s="6" t="s">
        <v>523</v>
      </c>
      <c r="E6" s="4" t="s">
        <v>47</v>
      </c>
      <c r="F6" s="13">
        <v>417.35</v>
      </c>
      <c r="G6" s="13">
        <v>3.94</v>
      </c>
      <c r="H6" s="7">
        <f t="shared" ref="H6:H35" si="0">F6*G6</f>
        <v>1644.359</v>
      </c>
      <c r="I6" s="7">
        <f>G6*0.85</f>
        <v>3.349</v>
      </c>
      <c r="J6" s="7">
        <f t="shared" ref="J6:J35" si="1">F6*I6</f>
        <v>1397.70515</v>
      </c>
      <c r="K6" s="11"/>
      <c r="L6" s="11"/>
    </row>
    <row r="7" customHeight="1" spans="1:12">
      <c r="A7" s="4" t="s">
        <v>667</v>
      </c>
      <c r="B7" s="4" t="s">
        <v>668</v>
      </c>
      <c r="C7" s="6" t="s">
        <v>529</v>
      </c>
      <c r="D7" s="6" t="s">
        <v>66</v>
      </c>
      <c r="E7" s="4" t="s">
        <v>47</v>
      </c>
      <c r="F7" s="13">
        <v>47.4</v>
      </c>
      <c r="G7" s="13">
        <v>3.9</v>
      </c>
      <c r="H7" s="7">
        <f t="shared" si="0"/>
        <v>184.86</v>
      </c>
      <c r="I7" s="7">
        <f t="shared" ref="I7:I38" si="2">G7*0.85</f>
        <v>3.315</v>
      </c>
      <c r="J7" s="7">
        <f t="shared" si="1"/>
        <v>157.131</v>
      </c>
      <c r="K7" s="11"/>
      <c r="L7" s="11"/>
    </row>
    <row r="8" customHeight="1" spans="1:12">
      <c r="A8" s="4" t="s">
        <v>669</v>
      </c>
      <c r="B8" s="4" t="s">
        <v>670</v>
      </c>
      <c r="C8" s="6" t="s">
        <v>536</v>
      </c>
      <c r="D8" s="6" t="s">
        <v>74</v>
      </c>
      <c r="E8" s="4" t="s">
        <v>47</v>
      </c>
      <c r="F8" s="13">
        <v>1095.43</v>
      </c>
      <c r="G8" s="13">
        <v>7.14</v>
      </c>
      <c r="H8" s="7">
        <f t="shared" si="0"/>
        <v>7821.3702</v>
      </c>
      <c r="I8" s="7">
        <f t="shared" si="2"/>
        <v>6.069</v>
      </c>
      <c r="J8" s="7">
        <f t="shared" si="1"/>
        <v>6648.16467</v>
      </c>
      <c r="K8" s="11"/>
      <c r="L8" s="11"/>
    </row>
    <row r="9" customHeight="1" spans="1:12">
      <c r="A9" s="4" t="s">
        <v>520</v>
      </c>
      <c r="B9" s="4" t="s">
        <v>671</v>
      </c>
      <c r="C9" s="6" t="s">
        <v>672</v>
      </c>
      <c r="D9" s="6" t="s">
        <v>94</v>
      </c>
      <c r="E9" s="4" t="s">
        <v>47</v>
      </c>
      <c r="F9" s="13">
        <v>150.54</v>
      </c>
      <c r="G9" s="13">
        <v>9.28</v>
      </c>
      <c r="H9" s="7">
        <f t="shared" si="0"/>
        <v>1397.0112</v>
      </c>
      <c r="I9" s="7">
        <f t="shared" si="2"/>
        <v>7.888</v>
      </c>
      <c r="J9" s="7">
        <f t="shared" si="1"/>
        <v>1187.45952</v>
      </c>
      <c r="K9" s="11"/>
      <c r="L9" s="11"/>
    </row>
    <row r="10" customHeight="1" spans="1:12">
      <c r="A10" s="4" t="s">
        <v>55</v>
      </c>
      <c r="B10" s="4" t="s">
        <v>673</v>
      </c>
      <c r="C10" s="6" t="s">
        <v>545</v>
      </c>
      <c r="D10" s="6" t="s">
        <v>98</v>
      </c>
      <c r="E10" s="4" t="s">
        <v>47</v>
      </c>
      <c r="F10" s="13">
        <v>200.3</v>
      </c>
      <c r="G10" s="13">
        <v>7.25</v>
      </c>
      <c r="H10" s="7">
        <f t="shared" si="0"/>
        <v>1452.175</v>
      </c>
      <c r="I10" s="7">
        <f t="shared" si="2"/>
        <v>6.1625</v>
      </c>
      <c r="J10" s="7">
        <f t="shared" si="1"/>
        <v>1234.34875</v>
      </c>
      <c r="K10" s="11"/>
      <c r="L10" s="11"/>
    </row>
    <row r="11" customHeight="1" spans="1:12">
      <c r="A11" s="4" t="s">
        <v>527</v>
      </c>
      <c r="B11" s="4" t="s">
        <v>674</v>
      </c>
      <c r="C11" s="6" t="s">
        <v>551</v>
      </c>
      <c r="D11" s="6" t="s">
        <v>110</v>
      </c>
      <c r="E11" s="4" t="s">
        <v>111</v>
      </c>
      <c r="F11" s="13">
        <v>6</v>
      </c>
      <c r="G11" s="13">
        <v>72.9</v>
      </c>
      <c r="H11" s="7">
        <f t="shared" si="0"/>
        <v>437.4</v>
      </c>
      <c r="I11" s="7">
        <f t="shared" si="2"/>
        <v>61.965</v>
      </c>
      <c r="J11" s="7">
        <f t="shared" si="1"/>
        <v>371.79</v>
      </c>
      <c r="K11" s="11"/>
      <c r="L11" s="11"/>
    </row>
    <row r="12" customHeight="1" spans="1:12">
      <c r="A12" s="4" t="s">
        <v>59</v>
      </c>
      <c r="B12" s="4" t="s">
        <v>675</v>
      </c>
      <c r="C12" s="6" t="s">
        <v>676</v>
      </c>
      <c r="D12" s="6" t="s">
        <v>677</v>
      </c>
      <c r="E12" s="4" t="s">
        <v>120</v>
      </c>
      <c r="F12" s="13">
        <v>1</v>
      </c>
      <c r="G12" s="13">
        <v>660.4</v>
      </c>
      <c r="H12" s="7">
        <f t="shared" si="0"/>
        <v>660.4</v>
      </c>
      <c r="I12" s="7">
        <f t="shared" si="2"/>
        <v>561.34</v>
      </c>
      <c r="J12" s="7">
        <f t="shared" si="1"/>
        <v>561.34</v>
      </c>
      <c r="K12" s="11"/>
      <c r="L12" s="11"/>
    </row>
    <row r="13" customHeight="1" spans="1:12">
      <c r="A13" s="4" t="s">
        <v>63</v>
      </c>
      <c r="B13" s="4" t="s">
        <v>678</v>
      </c>
      <c r="C13" s="6" t="s">
        <v>118</v>
      </c>
      <c r="D13" s="6" t="s">
        <v>119</v>
      </c>
      <c r="E13" s="4" t="s">
        <v>120</v>
      </c>
      <c r="F13" s="13">
        <v>5</v>
      </c>
      <c r="G13" s="13">
        <v>104.4</v>
      </c>
      <c r="H13" s="7">
        <f t="shared" si="0"/>
        <v>522</v>
      </c>
      <c r="I13" s="7">
        <f t="shared" si="2"/>
        <v>88.74</v>
      </c>
      <c r="J13" s="7">
        <f t="shared" si="1"/>
        <v>443.7</v>
      </c>
      <c r="K13" s="11"/>
      <c r="L13" s="11"/>
    </row>
    <row r="14" customHeight="1" spans="1:12">
      <c r="A14" s="4" t="s">
        <v>67</v>
      </c>
      <c r="B14" s="4" t="s">
        <v>679</v>
      </c>
      <c r="C14" s="6" t="s">
        <v>135</v>
      </c>
      <c r="D14" s="6" t="s">
        <v>136</v>
      </c>
      <c r="E14" s="4" t="s">
        <v>111</v>
      </c>
      <c r="F14" s="13">
        <v>55</v>
      </c>
      <c r="G14" s="13">
        <v>122.7</v>
      </c>
      <c r="H14" s="7">
        <f t="shared" si="0"/>
        <v>6748.5</v>
      </c>
      <c r="I14" s="7">
        <f t="shared" si="2"/>
        <v>104.295</v>
      </c>
      <c r="J14" s="7">
        <f t="shared" si="1"/>
        <v>5736.225</v>
      </c>
      <c r="K14" s="11"/>
      <c r="L14" s="11"/>
    </row>
    <row r="15" customHeight="1" spans="1:12">
      <c r="A15" s="4" t="s">
        <v>71</v>
      </c>
      <c r="B15" s="4" t="s">
        <v>680</v>
      </c>
      <c r="C15" s="6" t="s">
        <v>585</v>
      </c>
      <c r="D15" s="6" t="s">
        <v>586</v>
      </c>
      <c r="E15" s="4" t="s">
        <v>111</v>
      </c>
      <c r="F15" s="13">
        <v>1</v>
      </c>
      <c r="G15" s="13">
        <v>487.32</v>
      </c>
      <c r="H15" s="7">
        <f t="shared" si="0"/>
        <v>487.32</v>
      </c>
      <c r="I15" s="7">
        <f t="shared" si="2"/>
        <v>414.222</v>
      </c>
      <c r="J15" s="7">
        <f t="shared" si="1"/>
        <v>414.222</v>
      </c>
      <c r="K15" s="11"/>
      <c r="L15" s="11"/>
    </row>
    <row r="16" customHeight="1" spans="1:12">
      <c r="A16" s="4" t="s">
        <v>75</v>
      </c>
      <c r="B16" s="4" t="s">
        <v>681</v>
      </c>
      <c r="C16" s="6" t="s">
        <v>167</v>
      </c>
      <c r="D16" s="6" t="s">
        <v>168</v>
      </c>
      <c r="E16" s="4" t="s">
        <v>111</v>
      </c>
      <c r="F16" s="13">
        <v>6</v>
      </c>
      <c r="G16" s="13">
        <v>254.84</v>
      </c>
      <c r="H16" s="7">
        <f t="shared" si="0"/>
        <v>1529.04</v>
      </c>
      <c r="I16" s="7">
        <f t="shared" si="2"/>
        <v>216.614</v>
      </c>
      <c r="J16" s="7">
        <f t="shared" si="1"/>
        <v>1299.684</v>
      </c>
      <c r="K16" s="11"/>
      <c r="L16" s="11"/>
    </row>
    <row r="17" customHeight="1" spans="1:12">
      <c r="A17" s="4" t="s">
        <v>79</v>
      </c>
      <c r="B17" s="4" t="s">
        <v>682</v>
      </c>
      <c r="C17" s="6" t="s">
        <v>175</v>
      </c>
      <c r="D17" s="6" t="s">
        <v>176</v>
      </c>
      <c r="E17" s="4" t="s">
        <v>120</v>
      </c>
      <c r="F17" s="13">
        <v>1</v>
      </c>
      <c r="G17" s="13">
        <v>102.37</v>
      </c>
      <c r="H17" s="7">
        <f t="shared" si="0"/>
        <v>102.37</v>
      </c>
      <c r="I17" s="7">
        <f t="shared" si="2"/>
        <v>87.0145</v>
      </c>
      <c r="J17" s="7">
        <f t="shared" si="1"/>
        <v>87.0145</v>
      </c>
      <c r="K17" s="11"/>
      <c r="L17" s="11"/>
    </row>
    <row r="18" customHeight="1" spans="1:12">
      <c r="A18" s="4" t="s">
        <v>83</v>
      </c>
      <c r="B18" s="4" t="s">
        <v>683</v>
      </c>
      <c r="C18" s="6" t="s">
        <v>588</v>
      </c>
      <c r="D18" s="6" t="s">
        <v>589</v>
      </c>
      <c r="E18" s="4" t="s">
        <v>111</v>
      </c>
      <c r="F18" s="13">
        <v>5</v>
      </c>
      <c r="G18" s="13">
        <v>90.34</v>
      </c>
      <c r="H18" s="7">
        <f t="shared" si="0"/>
        <v>451.7</v>
      </c>
      <c r="I18" s="7">
        <f t="shared" si="2"/>
        <v>76.789</v>
      </c>
      <c r="J18" s="7">
        <f t="shared" si="1"/>
        <v>383.945</v>
      </c>
      <c r="K18" s="11"/>
      <c r="L18" s="11"/>
    </row>
    <row r="19" customHeight="1" spans="1:12">
      <c r="A19" s="4" t="s">
        <v>87</v>
      </c>
      <c r="B19" s="4" t="s">
        <v>684</v>
      </c>
      <c r="C19" s="6" t="s">
        <v>591</v>
      </c>
      <c r="D19" s="6" t="s">
        <v>592</v>
      </c>
      <c r="E19" s="4" t="s">
        <v>111</v>
      </c>
      <c r="F19" s="13">
        <v>5</v>
      </c>
      <c r="G19" s="13">
        <v>128.32</v>
      </c>
      <c r="H19" s="7">
        <f t="shared" si="0"/>
        <v>641.6</v>
      </c>
      <c r="I19" s="7">
        <f t="shared" si="2"/>
        <v>109.072</v>
      </c>
      <c r="J19" s="7">
        <f t="shared" si="1"/>
        <v>545.36</v>
      </c>
      <c r="K19" s="11"/>
      <c r="L19" s="11"/>
    </row>
    <row r="20" customHeight="1" spans="1:12">
      <c r="A20" s="4" t="s">
        <v>95</v>
      </c>
      <c r="B20" s="4" t="s">
        <v>685</v>
      </c>
      <c r="C20" s="6" t="s">
        <v>225</v>
      </c>
      <c r="D20" s="6" t="s">
        <v>226</v>
      </c>
      <c r="E20" s="4" t="s">
        <v>217</v>
      </c>
      <c r="F20" s="13">
        <v>3</v>
      </c>
      <c r="G20" s="13">
        <v>192.9</v>
      </c>
      <c r="H20" s="7">
        <f t="shared" si="0"/>
        <v>578.7</v>
      </c>
      <c r="I20" s="7">
        <f t="shared" si="2"/>
        <v>163.965</v>
      </c>
      <c r="J20" s="7">
        <f t="shared" si="1"/>
        <v>491.895</v>
      </c>
      <c r="K20" s="11"/>
      <c r="L20" s="11"/>
    </row>
    <row r="21" customHeight="1" spans="1:12">
      <c r="A21" s="4" t="s">
        <v>99</v>
      </c>
      <c r="B21" s="4" t="s">
        <v>686</v>
      </c>
      <c r="C21" s="6" t="s">
        <v>229</v>
      </c>
      <c r="D21" s="6" t="s">
        <v>230</v>
      </c>
      <c r="E21" s="4" t="s">
        <v>111</v>
      </c>
      <c r="F21" s="13">
        <v>1</v>
      </c>
      <c r="G21" s="13">
        <v>215.6</v>
      </c>
      <c r="H21" s="7">
        <f t="shared" si="0"/>
        <v>215.6</v>
      </c>
      <c r="I21" s="7">
        <f t="shared" si="2"/>
        <v>183.26</v>
      </c>
      <c r="J21" s="7">
        <f t="shared" si="1"/>
        <v>183.26</v>
      </c>
      <c r="K21" s="11"/>
      <c r="L21" s="11"/>
    </row>
    <row r="22" customHeight="1" spans="1:12">
      <c r="A22" s="4" t="s">
        <v>103</v>
      </c>
      <c r="B22" s="4" t="s">
        <v>687</v>
      </c>
      <c r="C22" s="6" t="s">
        <v>595</v>
      </c>
      <c r="D22" s="6" t="s">
        <v>596</v>
      </c>
      <c r="E22" s="4" t="s">
        <v>597</v>
      </c>
      <c r="F22" s="13">
        <v>6</v>
      </c>
      <c r="G22" s="13">
        <v>9</v>
      </c>
      <c r="H22" s="7">
        <f t="shared" si="0"/>
        <v>54</v>
      </c>
      <c r="I22" s="7">
        <f t="shared" si="2"/>
        <v>7.65</v>
      </c>
      <c r="J22" s="7">
        <f t="shared" si="1"/>
        <v>45.9</v>
      </c>
      <c r="K22" s="11"/>
      <c r="L22" s="11"/>
    </row>
    <row r="23" customHeight="1" spans="1:12">
      <c r="A23" s="4" t="s">
        <v>42</v>
      </c>
      <c r="B23" s="4" t="s">
        <v>42</v>
      </c>
      <c r="C23" s="4" t="s">
        <v>231</v>
      </c>
      <c r="D23" s="4"/>
      <c r="E23" s="4" t="s">
        <v>42</v>
      </c>
      <c r="F23" s="5" t="s">
        <v>42</v>
      </c>
      <c r="G23" s="5" t="s">
        <v>42</v>
      </c>
      <c r="H23" s="7">
        <f>SUM(H6:H22)</f>
        <v>24928.4054</v>
      </c>
      <c r="I23" s="7"/>
      <c r="J23" s="7">
        <f>SUM(J6:J22)</f>
        <v>21189.14459</v>
      </c>
      <c r="K23" s="11"/>
      <c r="L23" s="11"/>
    </row>
    <row r="24" customHeight="1" spans="1:12">
      <c r="A24" s="4" t="s">
        <v>42</v>
      </c>
      <c r="B24" s="4" t="s">
        <v>42</v>
      </c>
      <c r="C24" s="4" t="s">
        <v>232</v>
      </c>
      <c r="D24" s="4"/>
      <c r="E24" s="4" t="s">
        <v>42</v>
      </c>
      <c r="F24" s="5" t="s">
        <v>42</v>
      </c>
      <c r="G24" s="5" t="s">
        <v>42</v>
      </c>
      <c r="H24" s="7"/>
      <c r="I24" s="7"/>
      <c r="J24" s="7"/>
      <c r="K24" s="11"/>
      <c r="L24" s="11"/>
    </row>
    <row r="25" customHeight="1" spans="1:12">
      <c r="A25" s="4" t="s">
        <v>107</v>
      </c>
      <c r="B25" s="4" t="s">
        <v>688</v>
      </c>
      <c r="C25" s="6" t="s">
        <v>259</v>
      </c>
      <c r="D25" s="6" t="s">
        <v>260</v>
      </c>
      <c r="E25" s="4" t="s">
        <v>47</v>
      </c>
      <c r="F25" s="13">
        <v>8.37</v>
      </c>
      <c r="G25" s="13">
        <v>138.36</v>
      </c>
      <c r="H25" s="7">
        <f t="shared" ref="H25:H34" si="3">F25*G25</f>
        <v>1158.0732</v>
      </c>
      <c r="I25" s="7">
        <f t="shared" si="2"/>
        <v>117.606</v>
      </c>
      <c r="J25" s="7">
        <f t="shared" ref="J25:J34" si="4">F25*I25</f>
        <v>984.36222</v>
      </c>
      <c r="K25" s="11"/>
      <c r="L25" s="11"/>
    </row>
    <row r="26" customHeight="1" spans="1:12">
      <c r="A26" s="4" t="s">
        <v>112</v>
      </c>
      <c r="B26" s="4" t="s">
        <v>689</v>
      </c>
      <c r="C26" s="6" t="s">
        <v>267</v>
      </c>
      <c r="D26" s="6" t="s">
        <v>268</v>
      </c>
      <c r="E26" s="4" t="s">
        <v>47</v>
      </c>
      <c r="F26" s="13">
        <v>27.66</v>
      </c>
      <c r="G26" s="13">
        <v>218.49</v>
      </c>
      <c r="H26" s="7">
        <f t="shared" si="3"/>
        <v>6043.4334</v>
      </c>
      <c r="I26" s="7">
        <f t="shared" si="2"/>
        <v>185.7165</v>
      </c>
      <c r="J26" s="7">
        <f t="shared" si="4"/>
        <v>5136.91839</v>
      </c>
      <c r="K26" s="11"/>
      <c r="L26" s="11"/>
    </row>
    <row r="27" customHeight="1" spans="1:12">
      <c r="A27" s="4" t="s">
        <v>116</v>
      </c>
      <c r="B27" s="4" t="s">
        <v>690</v>
      </c>
      <c r="C27" s="6" t="s">
        <v>275</v>
      </c>
      <c r="D27" s="6" t="s">
        <v>276</v>
      </c>
      <c r="E27" s="4" t="s">
        <v>47</v>
      </c>
      <c r="F27" s="13">
        <v>39.76</v>
      </c>
      <c r="G27" s="13">
        <v>113.62</v>
      </c>
      <c r="H27" s="7">
        <f t="shared" si="3"/>
        <v>4517.5312</v>
      </c>
      <c r="I27" s="7">
        <f t="shared" si="2"/>
        <v>96.577</v>
      </c>
      <c r="J27" s="7">
        <f t="shared" si="4"/>
        <v>3839.90152</v>
      </c>
      <c r="K27" s="11"/>
      <c r="L27" s="11"/>
    </row>
    <row r="28" customHeight="1" spans="1:12">
      <c r="A28" s="4" t="s">
        <v>121</v>
      </c>
      <c r="B28" s="4" t="s">
        <v>691</v>
      </c>
      <c r="C28" s="6" t="s">
        <v>615</v>
      </c>
      <c r="D28" s="6" t="s">
        <v>616</v>
      </c>
      <c r="E28" s="4" t="s">
        <v>47</v>
      </c>
      <c r="F28" s="13">
        <v>370.12</v>
      </c>
      <c r="G28" s="13">
        <v>138.36</v>
      </c>
      <c r="H28" s="7">
        <f t="shared" si="3"/>
        <v>51209.8032</v>
      </c>
      <c r="I28" s="7">
        <f t="shared" si="2"/>
        <v>117.606</v>
      </c>
      <c r="J28" s="7">
        <f t="shared" si="4"/>
        <v>43528.33272</v>
      </c>
      <c r="K28" s="11"/>
      <c r="L28" s="11"/>
    </row>
    <row r="29" customHeight="1" spans="1:12">
      <c r="A29" s="4" t="s">
        <v>125</v>
      </c>
      <c r="B29" s="4" t="s">
        <v>692</v>
      </c>
      <c r="C29" s="6" t="s">
        <v>279</v>
      </c>
      <c r="D29" s="6" t="s">
        <v>280</v>
      </c>
      <c r="E29" s="4" t="s">
        <v>47</v>
      </c>
      <c r="F29" s="13">
        <v>406.7</v>
      </c>
      <c r="G29" s="13">
        <v>218.49</v>
      </c>
      <c r="H29" s="7">
        <f t="shared" si="3"/>
        <v>88859.883</v>
      </c>
      <c r="I29" s="7">
        <f t="shared" si="2"/>
        <v>185.7165</v>
      </c>
      <c r="J29" s="7">
        <f t="shared" si="4"/>
        <v>75530.90055</v>
      </c>
      <c r="K29" s="11"/>
      <c r="L29" s="11"/>
    </row>
    <row r="30" customHeight="1" spans="1:12">
      <c r="A30" s="4" t="s">
        <v>129</v>
      </c>
      <c r="B30" s="4" t="s">
        <v>693</v>
      </c>
      <c r="C30" s="6" t="s">
        <v>694</v>
      </c>
      <c r="D30" s="6" t="s">
        <v>695</v>
      </c>
      <c r="E30" s="4" t="s">
        <v>370</v>
      </c>
      <c r="F30" s="13">
        <v>2</v>
      </c>
      <c r="G30" s="13">
        <v>10010.54</v>
      </c>
      <c r="H30" s="7">
        <f t="shared" si="3"/>
        <v>20021.08</v>
      </c>
      <c r="I30" s="7">
        <f t="shared" si="2"/>
        <v>8508.959</v>
      </c>
      <c r="J30" s="7">
        <f t="shared" si="4"/>
        <v>17017.918</v>
      </c>
      <c r="K30" s="11"/>
      <c r="L30" s="11"/>
    </row>
    <row r="31" customHeight="1" spans="1:12">
      <c r="A31" s="4" t="s">
        <v>133</v>
      </c>
      <c r="B31" s="4" t="s">
        <v>696</v>
      </c>
      <c r="C31" s="6" t="s">
        <v>621</v>
      </c>
      <c r="D31" s="6" t="s">
        <v>300</v>
      </c>
      <c r="E31" s="4" t="s">
        <v>111</v>
      </c>
      <c r="F31" s="13">
        <v>1</v>
      </c>
      <c r="G31" s="13">
        <v>421.34</v>
      </c>
      <c r="H31" s="7">
        <f t="shared" si="3"/>
        <v>421.34</v>
      </c>
      <c r="I31" s="7">
        <f t="shared" si="2"/>
        <v>358.139</v>
      </c>
      <c r="J31" s="7">
        <f t="shared" si="4"/>
        <v>358.139</v>
      </c>
      <c r="K31" s="11"/>
      <c r="L31" s="11"/>
    </row>
    <row r="32" customHeight="1" spans="1:12">
      <c r="A32" s="4" t="s">
        <v>137</v>
      </c>
      <c r="B32" s="4" t="s">
        <v>697</v>
      </c>
      <c r="C32" s="6" t="s">
        <v>623</v>
      </c>
      <c r="D32" s="6" t="s">
        <v>304</v>
      </c>
      <c r="E32" s="4" t="s">
        <v>111</v>
      </c>
      <c r="F32" s="13">
        <v>23</v>
      </c>
      <c r="G32" s="13">
        <v>906.11</v>
      </c>
      <c r="H32" s="7">
        <f t="shared" si="3"/>
        <v>20840.53</v>
      </c>
      <c r="I32" s="7">
        <f t="shared" si="2"/>
        <v>770.1935</v>
      </c>
      <c r="J32" s="7">
        <f t="shared" si="4"/>
        <v>17714.4505</v>
      </c>
      <c r="K32" s="11"/>
      <c r="L32" s="11"/>
    </row>
    <row r="33" customHeight="1" spans="1:12">
      <c r="A33" s="4" t="s">
        <v>141</v>
      </c>
      <c r="B33" s="4" t="s">
        <v>698</v>
      </c>
      <c r="C33" s="6" t="s">
        <v>625</v>
      </c>
      <c r="D33" s="6" t="s">
        <v>308</v>
      </c>
      <c r="E33" s="4" t="s">
        <v>111</v>
      </c>
      <c r="F33" s="13">
        <v>21</v>
      </c>
      <c r="G33" s="13">
        <v>992.45</v>
      </c>
      <c r="H33" s="7">
        <f t="shared" si="3"/>
        <v>20841.45</v>
      </c>
      <c r="I33" s="7">
        <f t="shared" si="2"/>
        <v>843.5825</v>
      </c>
      <c r="J33" s="7">
        <f t="shared" si="4"/>
        <v>17715.2325</v>
      </c>
      <c r="K33" s="11"/>
      <c r="L33" s="11"/>
    </row>
    <row r="34" customHeight="1" spans="1:12">
      <c r="A34" s="4" t="s">
        <v>145</v>
      </c>
      <c r="B34" s="4" t="s">
        <v>699</v>
      </c>
      <c r="C34" s="6" t="s">
        <v>700</v>
      </c>
      <c r="D34" s="6" t="s">
        <v>701</v>
      </c>
      <c r="E34" s="4" t="s">
        <v>111</v>
      </c>
      <c r="F34" s="13">
        <v>2</v>
      </c>
      <c r="G34" s="13">
        <v>508.7</v>
      </c>
      <c r="H34" s="7">
        <f t="shared" si="3"/>
        <v>1017.4</v>
      </c>
      <c r="I34" s="7">
        <f t="shared" si="2"/>
        <v>432.395</v>
      </c>
      <c r="J34" s="7">
        <f t="shared" si="4"/>
        <v>864.79</v>
      </c>
      <c r="K34" s="11"/>
      <c r="L34" s="11"/>
    </row>
    <row r="35" customHeight="1" spans="1:12">
      <c r="A35" s="4" t="s">
        <v>149</v>
      </c>
      <c r="B35" s="4" t="s">
        <v>702</v>
      </c>
      <c r="C35" s="6" t="s">
        <v>703</v>
      </c>
      <c r="D35" s="6" t="s">
        <v>704</v>
      </c>
      <c r="E35" s="4" t="s">
        <v>111</v>
      </c>
      <c r="F35" s="13">
        <v>2</v>
      </c>
      <c r="G35" s="13">
        <v>1431.62</v>
      </c>
      <c r="H35" s="7">
        <f t="shared" ref="H35:H58" si="5">F35*G35</f>
        <v>2863.24</v>
      </c>
      <c r="I35" s="7">
        <f t="shared" si="2"/>
        <v>1216.877</v>
      </c>
      <c r="J35" s="7">
        <f t="shared" ref="J35:J56" si="6">F35*I35</f>
        <v>2433.754</v>
      </c>
      <c r="K35" s="11"/>
      <c r="L35" s="11"/>
    </row>
    <row r="36" customHeight="1" spans="1:12">
      <c r="A36" s="4" t="s">
        <v>153</v>
      </c>
      <c r="B36" s="4" t="s">
        <v>705</v>
      </c>
      <c r="C36" s="6" t="s">
        <v>706</v>
      </c>
      <c r="D36" s="6" t="s">
        <v>312</v>
      </c>
      <c r="E36" s="4" t="s">
        <v>111</v>
      </c>
      <c r="F36" s="13">
        <v>4</v>
      </c>
      <c r="G36" s="13">
        <v>1287.76</v>
      </c>
      <c r="H36" s="7">
        <f t="shared" si="5"/>
        <v>5151.04</v>
      </c>
      <c r="I36" s="7">
        <f t="shared" si="2"/>
        <v>1094.596</v>
      </c>
      <c r="J36" s="7">
        <f t="shared" si="6"/>
        <v>4378.384</v>
      </c>
      <c r="K36" s="11"/>
      <c r="L36" s="11"/>
    </row>
    <row r="37" customHeight="1" spans="1:12">
      <c r="A37" s="4" t="s">
        <v>157</v>
      </c>
      <c r="B37" s="4" t="s">
        <v>707</v>
      </c>
      <c r="C37" s="6" t="s">
        <v>708</v>
      </c>
      <c r="D37" s="6" t="s">
        <v>320</v>
      </c>
      <c r="E37" s="4" t="s">
        <v>111</v>
      </c>
      <c r="F37" s="13">
        <v>2</v>
      </c>
      <c r="G37" s="13">
        <v>1166.1</v>
      </c>
      <c r="H37" s="7">
        <f t="shared" si="5"/>
        <v>2332.2</v>
      </c>
      <c r="I37" s="7">
        <f t="shared" si="2"/>
        <v>991.185</v>
      </c>
      <c r="J37" s="7">
        <f t="shared" si="6"/>
        <v>1982.37</v>
      </c>
      <c r="K37" s="11"/>
      <c r="L37" s="11"/>
    </row>
    <row r="38" customHeight="1" spans="1:12">
      <c r="A38" s="4" t="s">
        <v>161</v>
      </c>
      <c r="B38" s="4" t="s">
        <v>709</v>
      </c>
      <c r="C38" s="6" t="s">
        <v>710</v>
      </c>
      <c r="D38" s="6" t="s">
        <v>711</v>
      </c>
      <c r="E38" s="4" t="s">
        <v>111</v>
      </c>
      <c r="F38" s="13">
        <v>3</v>
      </c>
      <c r="G38" s="13">
        <v>524.7</v>
      </c>
      <c r="H38" s="7">
        <f t="shared" si="5"/>
        <v>1574.1</v>
      </c>
      <c r="I38" s="7">
        <f t="shared" si="2"/>
        <v>445.995</v>
      </c>
      <c r="J38" s="7">
        <f t="shared" si="6"/>
        <v>1337.985</v>
      </c>
      <c r="K38" s="11"/>
      <c r="L38" s="11"/>
    </row>
    <row r="39" customHeight="1" spans="1:12">
      <c r="A39" s="4" t="s">
        <v>165</v>
      </c>
      <c r="B39" s="4" t="s">
        <v>712</v>
      </c>
      <c r="C39" s="6" t="s">
        <v>713</v>
      </c>
      <c r="D39" s="6" t="s">
        <v>324</v>
      </c>
      <c r="E39" s="4" t="s">
        <v>111</v>
      </c>
      <c r="F39" s="13">
        <v>2</v>
      </c>
      <c r="G39" s="13">
        <v>581.1</v>
      </c>
      <c r="H39" s="7">
        <f t="shared" si="5"/>
        <v>1162.2</v>
      </c>
      <c r="I39" s="7">
        <f t="shared" ref="I39:I56" si="7">G39*0.85</f>
        <v>493.935</v>
      </c>
      <c r="J39" s="7">
        <f t="shared" si="6"/>
        <v>987.87</v>
      </c>
      <c r="K39" s="11"/>
      <c r="L39" s="11"/>
    </row>
    <row r="40" customHeight="1" spans="1:12">
      <c r="A40" s="4" t="s">
        <v>169</v>
      </c>
      <c r="B40" s="4" t="s">
        <v>714</v>
      </c>
      <c r="C40" s="6" t="s">
        <v>715</v>
      </c>
      <c r="D40" s="6" t="s">
        <v>716</v>
      </c>
      <c r="E40" s="4" t="s">
        <v>111</v>
      </c>
      <c r="F40" s="13">
        <v>1</v>
      </c>
      <c r="G40" s="13">
        <v>531.7</v>
      </c>
      <c r="H40" s="7">
        <f t="shared" si="5"/>
        <v>531.7</v>
      </c>
      <c r="I40" s="7">
        <f t="shared" si="7"/>
        <v>451.945</v>
      </c>
      <c r="J40" s="7">
        <f t="shared" si="6"/>
        <v>451.945</v>
      </c>
      <c r="K40" s="11"/>
      <c r="L40" s="11"/>
    </row>
    <row r="41" customHeight="1" spans="1:12">
      <c r="A41" s="4" t="s">
        <v>173</v>
      </c>
      <c r="B41" s="4" t="s">
        <v>717</v>
      </c>
      <c r="C41" s="6" t="s">
        <v>718</v>
      </c>
      <c r="D41" s="6" t="s">
        <v>719</v>
      </c>
      <c r="E41" s="4" t="s">
        <v>111</v>
      </c>
      <c r="F41" s="13">
        <v>1</v>
      </c>
      <c r="G41" s="13">
        <v>1170.1</v>
      </c>
      <c r="H41" s="7">
        <f t="shared" si="5"/>
        <v>1170.1</v>
      </c>
      <c r="I41" s="7">
        <f t="shared" si="7"/>
        <v>994.585</v>
      </c>
      <c r="J41" s="7">
        <f t="shared" si="6"/>
        <v>994.585</v>
      </c>
      <c r="K41" s="11"/>
      <c r="L41" s="11"/>
    </row>
    <row r="42" customHeight="1" spans="1:12">
      <c r="A42" s="4" t="s">
        <v>177</v>
      </c>
      <c r="B42" s="4" t="s">
        <v>720</v>
      </c>
      <c r="C42" s="6" t="s">
        <v>627</v>
      </c>
      <c r="D42" s="6" t="s">
        <v>628</v>
      </c>
      <c r="E42" s="4" t="s">
        <v>111</v>
      </c>
      <c r="F42" s="13">
        <v>4</v>
      </c>
      <c r="G42" s="13">
        <v>41.26</v>
      </c>
      <c r="H42" s="7">
        <f t="shared" si="5"/>
        <v>165.04</v>
      </c>
      <c r="I42" s="7">
        <f t="shared" si="7"/>
        <v>35.071</v>
      </c>
      <c r="J42" s="7">
        <f t="shared" si="6"/>
        <v>140.284</v>
      </c>
      <c r="K42" s="11"/>
      <c r="L42" s="11"/>
    </row>
    <row r="43" customHeight="1" spans="1:12">
      <c r="A43" s="4" t="s">
        <v>181</v>
      </c>
      <c r="B43" s="4" t="s">
        <v>721</v>
      </c>
      <c r="C43" s="6" t="s">
        <v>722</v>
      </c>
      <c r="D43" s="6" t="s">
        <v>723</v>
      </c>
      <c r="E43" s="4" t="s">
        <v>111</v>
      </c>
      <c r="F43" s="13">
        <v>18</v>
      </c>
      <c r="G43" s="13">
        <v>442.93</v>
      </c>
      <c r="H43" s="7">
        <f t="shared" si="5"/>
        <v>7972.74</v>
      </c>
      <c r="I43" s="7">
        <f t="shared" si="7"/>
        <v>376.4905</v>
      </c>
      <c r="J43" s="7">
        <f t="shared" si="6"/>
        <v>6776.829</v>
      </c>
      <c r="K43" s="11"/>
      <c r="L43" s="11"/>
    </row>
    <row r="44" customHeight="1" spans="1:12">
      <c r="A44" s="4" t="s">
        <v>185</v>
      </c>
      <c r="B44" s="4" t="s">
        <v>724</v>
      </c>
      <c r="C44" s="6" t="s">
        <v>633</v>
      </c>
      <c r="D44" s="6" t="s">
        <v>634</v>
      </c>
      <c r="E44" s="4" t="s">
        <v>111</v>
      </c>
      <c r="F44" s="13">
        <v>5</v>
      </c>
      <c r="G44" s="13">
        <v>578.1</v>
      </c>
      <c r="H44" s="7">
        <f t="shared" si="5"/>
        <v>2890.5</v>
      </c>
      <c r="I44" s="7">
        <f t="shared" si="7"/>
        <v>491.385</v>
      </c>
      <c r="J44" s="7">
        <f t="shared" si="6"/>
        <v>2456.925</v>
      </c>
      <c r="K44" s="11"/>
      <c r="L44" s="11"/>
    </row>
    <row r="45" customHeight="1" spans="1:12">
      <c r="A45" s="4" t="s">
        <v>189</v>
      </c>
      <c r="B45" s="4" t="s">
        <v>725</v>
      </c>
      <c r="C45" s="6" t="s">
        <v>638</v>
      </c>
      <c r="D45" s="6" t="s">
        <v>639</v>
      </c>
      <c r="E45" s="4" t="s">
        <v>370</v>
      </c>
      <c r="F45" s="13">
        <v>1</v>
      </c>
      <c r="G45" s="13">
        <v>179.19</v>
      </c>
      <c r="H45" s="7">
        <f t="shared" si="5"/>
        <v>179.19</v>
      </c>
      <c r="I45" s="7">
        <f t="shared" si="7"/>
        <v>152.3115</v>
      </c>
      <c r="J45" s="7">
        <f t="shared" si="6"/>
        <v>152.3115</v>
      </c>
      <c r="K45" s="11"/>
      <c r="L45" s="11"/>
    </row>
    <row r="46" customHeight="1" spans="1:12">
      <c r="A46" s="4" t="s">
        <v>193</v>
      </c>
      <c r="B46" s="4" t="s">
        <v>726</v>
      </c>
      <c r="C46" s="6" t="s">
        <v>340</v>
      </c>
      <c r="D46" s="6" t="s">
        <v>341</v>
      </c>
      <c r="E46" s="4" t="s">
        <v>111</v>
      </c>
      <c r="F46" s="13">
        <v>112</v>
      </c>
      <c r="G46" s="13">
        <v>101.48</v>
      </c>
      <c r="H46" s="7">
        <f t="shared" si="5"/>
        <v>11365.76</v>
      </c>
      <c r="I46" s="7">
        <f t="shared" si="7"/>
        <v>86.258</v>
      </c>
      <c r="J46" s="7">
        <f t="shared" si="6"/>
        <v>9660.896</v>
      </c>
      <c r="K46" s="11"/>
      <c r="L46" s="11"/>
    </row>
    <row r="47" customHeight="1" spans="1:12">
      <c r="A47" s="4" t="s">
        <v>197</v>
      </c>
      <c r="B47" s="4" t="s">
        <v>727</v>
      </c>
      <c r="C47" s="6" t="s">
        <v>728</v>
      </c>
      <c r="D47" s="6" t="s">
        <v>729</v>
      </c>
      <c r="E47" s="4" t="s">
        <v>111</v>
      </c>
      <c r="F47" s="13">
        <v>1</v>
      </c>
      <c r="G47" s="13">
        <v>505.07</v>
      </c>
      <c r="H47" s="7">
        <f t="shared" si="5"/>
        <v>505.07</v>
      </c>
      <c r="I47" s="7">
        <f t="shared" si="7"/>
        <v>429.3095</v>
      </c>
      <c r="J47" s="7">
        <f t="shared" si="6"/>
        <v>429.3095</v>
      </c>
      <c r="K47" s="11"/>
      <c r="L47" s="11"/>
    </row>
    <row r="48" customHeight="1" spans="1:12">
      <c r="A48" s="4" t="s">
        <v>201</v>
      </c>
      <c r="B48" s="4" t="s">
        <v>730</v>
      </c>
      <c r="C48" s="6" t="s">
        <v>368</v>
      </c>
      <c r="D48" s="6" t="s">
        <v>369</v>
      </c>
      <c r="E48" s="4" t="s">
        <v>370</v>
      </c>
      <c r="F48" s="13">
        <v>53</v>
      </c>
      <c r="G48" s="13">
        <v>1270.19</v>
      </c>
      <c r="H48" s="7">
        <f t="shared" si="5"/>
        <v>67320.07</v>
      </c>
      <c r="I48" s="7">
        <f t="shared" si="7"/>
        <v>1079.6615</v>
      </c>
      <c r="J48" s="7">
        <f t="shared" si="6"/>
        <v>57222.0595</v>
      </c>
      <c r="K48" s="11"/>
      <c r="L48" s="11"/>
    </row>
    <row r="49" customHeight="1" spans="1:12">
      <c r="A49" s="4" t="s">
        <v>205</v>
      </c>
      <c r="B49" s="4" t="s">
        <v>731</v>
      </c>
      <c r="C49" s="6" t="s">
        <v>732</v>
      </c>
      <c r="D49" s="6" t="s">
        <v>733</v>
      </c>
      <c r="E49" s="4" t="s">
        <v>120</v>
      </c>
      <c r="F49" s="13">
        <v>1</v>
      </c>
      <c r="G49" s="13">
        <v>860.53</v>
      </c>
      <c r="H49" s="7">
        <f t="shared" si="5"/>
        <v>860.53</v>
      </c>
      <c r="I49" s="7">
        <f t="shared" si="7"/>
        <v>731.4505</v>
      </c>
      <c r="J49" s="7">
        <f t="shared" si="6"/>
        <v>731.4505</v>
      </c>
      <c r="K49" s="11"/>
      <c r="L49" s="11"/>
    </row>
    <row r="50" customHeight="1" spans="1:12">
      <c r="A50" s="4" t="s">
        <v>209</v>
      </c>
      <c r="B50" s="4" t="s">
        <v>734</v>
      </c>
      <c r="C50" s="6" t="s">
        <v>735</v>
      </c>
      <c r="D50" s="6" t="s">
        <v>736</v>
      </c>
      <c r="E50" s="4" t="s">
        <v>120</v>
      </c>
      <c r="F50" s="13">
        <v>1</v>
      </c>
      <c r="G50" s="13">
        <v>1557.89</v>
      </c>
      <c r="H50" s="7">
        <f t="shared" si="5"/>
        <v>1557.89</v>
      </c>
      <c r="I50" s="7">
        <f t="shared" si="7"/>
        <v>1324.2065</v>
      </c>
      <c r="J50" s="7">
        <f t="shared" si="6"/>
        <v>1324.2065</v>
      </c>
      <c r="K50" s="11"/>
      <c r="L50" s="11"/>
    </row>
    <row r="51" customHeight="1" spans="1:12">
      <c r="A51" s="4" t="s">
        <v>213</v>
      </c>
      <c r="B51" s="4" t="s">
        <v>737</v>
      </c>
      <c r="C51" s="6" t="s">
        <v>738</v>
      </c>
      <c r="D51" s="6" t="s">
        <v>739</v>
      </c>
      <c r="E51" s="4" t="s">
        <v>120</v>
      </c>
      <c r="F51" s="13">
        <v>1</v>
      </c>
      <c r="G51" s="13">
        <v>19860.38</v>
      </c>
      <c r="H51" s="7">
        <f t="shared" si="5"/>
        <v>19860.38</v>
      </c>
      <c r="I51" s="7">
        <f t="shared" si="7"/>
        <v>16881.323</v>
      </c>
      <c r="J51" s="7">
        <f t="shared" si="6"/>
        <v>16881.323</v>
      </c>
      <c r="K51" s="11"/>
      <c r="L51" s="11"/>
    </row>
    <row r="52" customHeight="1" spans="1:12">
      <c r="A52" s="4" t="s">
        <v>218</v>
      </c>
      <c r="B52" s="4" t="s">
        <v>740</v>
      </c>
      <c r="C52" s="6" t="s">
        <v>648</v>
      </c>
      <c r="D52" s="6" t="s">
        <v>450</v>
      </c>
      <c r="E52" s="4" t="s">
        <v>451</v>
      </c>
      <c r="F52" s="13">
        <v>1013.26</v>
      </c>
      <c r="G52" s="13">
        <v>24.12</v>
      </c>
      <c r="H52" s="7">
        <f t="shared" si="5"/>
        <v>24439.8312</v>
      </c>
      <c r="I52" s="7">
        <f t="shared" si="7"/>
        <v>20.502</v>
      </c>
      <c r="J52" s="7">
        <f t="shared" si="6"/>
        <v>20773.85652</v>
      </c>
      <c r="K52" s="11"/>
      <c r="L52" s="11"/>
    </row>
    <row r="53" customHeight="1" spans="1:12">
      <c r="A53" s="4" t="s">
        <v>223</v>
      </c>
      <c r="B53" s="4" t="s">
        <v>741</v>
      </c>
      <c r="C53" s="6" t="s">
        <v>454</v>
      </c>
      <c r="D53" s="6" t="s">
        <v>455</v>
      </c>
      <c r="E53" s="4" t="s">
        <v>456</v>
      </c>
      <c r="F53" s="13">
        <v>331.54</v>
      </c>
      <c r="G53" s="13">
        <v>15.48</v>
      </c>
      <c r="H53" s="7">
        <f t="shared" si="5"/>
        <v>5132.2392</v>
      </c>
      <c r="I53" s="7">
        <f t="shared" si="7"/>
        <v>13.158</v>
      </c>
      <c r="J53" s="7">
        <f t="shared" si="6"/>
        <v>4362.40332</v>
      </c>
      <c r="K53" s="11"/>
      <c r="L53" s="11"/>
    </row>
    <row r="54" customHeight="1" spans="1:12">
      <c r="A54" s="4" t="s">
        <v>227</v>
      </c>
      <c r="B54" s="4" t="s">
        <v>742</v>
      </c>
      <c r="C54" s="6" t="s">
        <v>507</v>
      </c>
      <c r="D54" s="6" t="s">
        <v>508</v>
      </c>
      <c r="E54" s="4" t="s">
        <v>217</v>
      </c>
      <c r="F54" s="13">
        <v>54</v>
      </c>
      <c r="G54" s="13">
        <v>244.48</v>
      </c>
      <c r="H54" s="7">
        <f t="shared" si="5"/>
        <v>13201.92</v>
      </c>
      <c r="I54" s="7">
        <f t="shared" si="7"/>
        <v>207.808</v>
      </c>
      <c r="J54" s="7">
        <f t="shared" si="6"/>
        <v>11221.632</v>
      </c>
      <c r="K54" s="11"/>
      <c r="L54" s="11"/>
    </row>
    <row r="55" customHeight="1" spans="1:12">
      <c r="A55" s="4" t="s">
        <v>233</v>
      </c>
      <c r="B55" s="4" t="s">
        <v>743</v>
      </c>
      <c r="C55" s="6" t="s">
        <v>744</v>
      </c>
      <c r="D55" s="6" t="s">
        <v>745</v>
      </c>
      <c r="E55" s="4" t="s">
        <v>111</v>
      </c>
      <c r="F55" s="13">
        <v>12</v>
      </c>
      <c r="G55" s="13">
        <v>141.4</v>
      </c>
      <c r="H55" s="7">
        <f t="shared" si="5"/>
        <v>1696.8</v>
      </c>
      <c r="I55" s="7">
        <f t="shared" si="7"/>
        <v>120.19</v>
      </c>
      <c r="J55" s="7">
        <f t="shared" si="6"/>
        <v>1442.28</v>
      </c>
      <c r="K55" s="11"/>
      <c r="L55" s="11"/>
    </row>
    <row r="56" customHeight="1" spans="1:12">
      <c r="A56" s="4" t="s">
        <v>237</v>
      </c>
      <c r="B56" s="4" t="s">
        <v>746</v>
      </c>
      <c r="C56" s="6" t="s">
        <v>651</v>
      </c>
      <c r="D56" s="6" t="s">
        <v>652</v>
      </c>
      <c r="E56" s="4" t="s">
        <v>111</v>
      </c>
      <c r="F56" s="13">
        <v>55</v>
      </c>
      <c r="G56" s="13">
        <v>90.55</v>
      </c>
      <c r="H56" s="7">
        <f t="shared" si="5"/>
        <v>4980.25</v>
      </c>
      <c r="I56" s="7">
        <f t="shared" si="7"/>
        <v>76.9675</v>
      </c>
      <c r="J56" s="7">
        <f t="shared" si="6"/>
        <v>4233.2125</v>
      </c>
      <c r="K56" s="11"/>
      <c r="L56" s="11"/>
    </row>
    <row r="57" customHeight="1" spans="1:12">
      <c r="A57" s="4" t="s">
        <v>42</v>
      </c>
      <c r="B57" s="4" t="s">
        <v>42</v>
      </c>
      <c r="C57" s="4" t="s">
        <v>231</v>
      </c>
      <c r="D57" s="4"/>
      <c r="E57" s="4" t="s">
        <v>42</v>
      </c>
      <c r="F57" s="5" t="s">
        <v>42</v>
      </c>
      <c r="G57" s="5" t="s">
        <v>42</v>
      </c>
      <c r="H57" s="7">
        <f>SUM(H25:H56)</f>
        <v>391843.3144</v>
      </c>
      <c r="I57" s="7"/>
      <c r="J57" s="7">
        <f>SUM(J25:J56)</f>
        <v>333066.81724</v>
      </c>
      <c r="K57" s="11"/>
      <c r="L57" s="11"/>
    </row>
    <row r="58" customHeight="1" spans="1:12">
      <c r="A58" s="4" t="s">
        <v>513</v>
      </c>
      <c r="B58" s="4"/>
      <c r="C58" s="4"/>
      <c r="D58" s="4"/>
      <c r="E58" s="4"/>
      <c r="F58" s="4"/>
      <c r="G58" s="4"/>
      <c r="H58" s="7">
        <f>H23+H57</f>
        <v>416771.7198</v>
      </c>
      <c r="I58" s="7"/>
      <c r="J58" s="7">
        <f>J23+J57</f>
        <v>354255.96183</v>
      </c>
      <c r="K58" s="11"/>
      <c r="L58" s="11"/>
    </row>
  </sheetData>
  <mergeCells count="17">
    <mergeCell ref="A1:H1"/>
    <mergeCell ref="A2:E2"/>
    <mergeCell ref="F2:H2"/>
    <mergeCell ref="G3:H3"/>
    <mergeCell ref="I3:J3"/>
    <mergeCell ref="K3:L3"/>
    <mergeCell ref="C5:D5"/>
    <mergeCell ref="C23:D23"/>
    <mergeCell ref="C24:D24"/>
    <mergeCell ref="C57:D57"/>
    <mergeCell ref="A58:G58"/>
    <mergeCell ref="A3:A4"/>
    <mergeCell ref="B3:B4"/>
    <mergeCell ref="C3:C4"/>
    <mergeCell ref="D3:D4"/>
    <mergeCell ref="E3:E4"/>
    <mergeCell ref="F3:F4"/>
  </mergeCells>
  <pageMargins left="0.78740157480315" right="0.78740157480315" top="0.78740157480315" bottom="0.75" header="0" footer="0"/>
  <pageSetup paperSize="9" orientation="landscape"/>
  <headerFooter/>
  <rowBreaks count="1" manualBreakCount="1">
    <brk id="58"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
  <sheetViews>
    <sheetView topLeftCell="A25" workbookViewId="0">
      <selection activeCell="Q11" sqref="Q11"/>
    </sheetView>
  </sheetViews>
  <sheetFormatPr defaultColWidth="9" defaultRowHeight="18" customHeight="1"/>
  <cols>
    <col min="1" max="1" width="4.625" style="1" customWidth="1"/>
    <col min="2" max="2" width="12" style="1" customWidth="1"/>
    <col min="3" max="3" width="29.5" style="1" customWidth="1"/>
    <col min="4" max="4" width="24.75" style="1" customWidth="1"/>
    <col min="5" max="5" width="5.25" style="1" customWidth="1"/>
    <col min="6" max="6" width="8.5" style="1" customWidth="1"/>
    <col min="7" max="7" width="9.125" style="1" customWidth="1"/>
    <col min="8" max="10" width="10.75" style="1" customWidth="1"/>
    <col min="11" max="12" width="9" style="1"/>
    <col min="13" max="13" width="21.5" style="1" customWidth="1"/>
    <col min="14" max="16384" width="9" style="1"/>
  </cols>
  <sheetData>
    <row r="1" customHeight="1" spans="1:10">
      <c r="A1" s="2" t="s">
        <v>29</v>
      </c>
      <c r="B1" s="2"/>
      <c r="C1" s="2"/>
      <c r="D1" s="2"/>
      <c r="E1" s="2"/>
      <c r="F1" s="2"/>
      <c r="G1" s="2"/>
      <c r="H1" s="2"/>
      <c r="I1" s="2"/>
      <c r="J1" s="2"/>
    </row>
    <row r="2" customHeight="1" spans="1:10">
      <c r="A2" s="3" t="s">
        <v>747</v>
      </c>
      <c r="B2" s="3"/>
      <c r="C2" s="3"/>
      <c r="D2" s="3"/>
      <c r="E2" s="3"/>
      <c r="F2" s="3" t="s">
        <v>31</v>
      </c>
      <c r="G2" s="3"/>
      <c r="H2" s="3"/>
      <c r="I2" s="3"/>
      <c r="J2" s="3"/>
    </row>
    <row r="3" customHeight="1" spans="1:12">
      <c r="A3" s="4" t="s">
        <v>2</v>
      </c>
      <c r="B3" s="4" t="s">
        <v>32</v>
      </c>
      <c r="C3" s="4" t="s">
        <v>33</v>
      </c>
      <c r="D3" s="4" t="s">
        <v>34</v>
      </c>
      <c r="E3" s="4" t="s">
        <v>35</v>
      </c>
      <c r="F3" s="4" t="s">
        <v>36</v>
      </c>
      <c r="G3" s="4" t="s">
        <v>37</v>
      </c>
      <c r="H3" s="4"/>
      <c r="I3" s="8" t="s">
        <v>38</v>
      </c>
      <c r="J3" s="9"/>
      <c r="K3" s="10" t="s">
        <v>39</v>
      </c>
      <c r="L3" s="10"/>
    </row>
    <row r="4" customHeight="1" spans="1:12">
      <c r="A4" s="4"/>
      <c r="B4" s="4"/>
      <c r="C4" s="4"/>
      <c r="D4" s="4"/>
      <c r="E4" s="4"/>
      <c r="F4" s="4"/>
      <c r="G4" s="4" t="s">
        <v>40</v>
      </c>
      <c r="H4" s="4" t="s">
        <v>41</v>
      </c>
      <c r="I4" s="4" t="s">
        <v>40</v>
      </c>
      <c r="J4" s="4" t="s">
        <v>41</v>
      </c>
      <c r="K4" s="4" t="s">
        <v>40</v>
      </c>
      <c r="L4" s="4" t="s">
        <v>41</v>
      </c>
    </row>
    <row r="5" customHeight="1" spans="1:12">
      <c r="A5" s="4" t="s">
        <v>42</v>
      </c>
      <c r="B5" s="4" t="s">
        <v>42</v>
      </c>
      <c r="C5" s="4" t="s">
        <v>43</v>
      </c>
      <c r="D5" s="4"/>
      <c r="E5" s="4" t="s">
        <v>42</v>
      </c>
      <c r="F5" s="5" t="s">
        <v>42</v>
      </c>
      <c r="G5" s="5" t="s">
        <v>42</v>
      </c>
      <c r="H5" s="5" t="s">
        <v>42</v>
      </c>
      <c r="I5" s="5"/>
      <c r="J5" s="5"/>
      <c r="K5" s="11"/>
      <c r="L5" s="11"/>
    </row>
    <row r="6" customHeight="1" spans="1:12">
      <c r="A6" s="4" t="s">
        <v>12</v>
      </c>
      <c r="B6" s="4" t="s">
        <v>748</v>
      </c>
      <c r="C6" s="6" t="s">
        <v>114</v>
      </c>
      <c r="D6" s="6" t="s">
        <v>115</v>
      </c>
      <c r="E6" s="4" t="s">
        <v>47</v>
      </c>
      <c r="F6" s="7">
        <v>141.62</v>
      </c>
      <c r="G6" s="7">
        <v>2.71</v>
      </c>
      <c r="H6" s="7">
        <f t="shared" ref="H6:H30" si="0">F6*G6</f>
        <v>383.7902</v>
      </c>
      <c r="I6" s="7">
        <f>G6*0.85</f>
        <v>2.3035</v>
      </c>
      <c r="J6" s="7">
        <f t="shared" ref="J6:J30" si="1">F6*I6</f>
        <v>326.22167</v>
      </c>
      <c r="K6" s="12"/>
      <c r="L6" s="12"/>
    </row>
    <row r="7" customHeight="1" spans="1:12">
      <c r="A7" s="4" t="s">
        <v>14</v>
      </c>
      <c r="B7" s="4" t="s">
        <v>749</v>
      </c>
      <c r="C7" s="6" t="s">
        <v>538</v>
      </c>
      <c r="D7" s="6" t="s">
        <v>86</v>
      </c>
      <c r="E7" s="4" t="s">
        <v>47</v>
      </c>
      <c r="F7" s="7">
        <v>552.1</v>
      </c>
      <c r="G7" s="7">
        <v>10.19</v>
      </c>
      <c r="H7" s="7">
        <f t="shared" si="0"/>
        <v>5625.899</v>
      </c>
      <c r="I7" s="7">
        <f t="shared" ref="I7:I30" si="2">G7*0.85</f>
        <v>8.6615</v>
      </c>
      <c r="J7" s="7">
        <f t="shared" si="1"/>
        <v>4782.01415</v>
      </c>
      <c r="K7" s="12"/>
      <c r="L7" s="12"/>
    </row>
    <row r="8" customHeight="1" spans="1:12">
      <c r="A8" s="4" t="s">
        <v>16</v>
      </c>
      <c r="B8" s="4" t="s">
        <v>750</v>
      </c>
      <c r="C8" s="6" t="s">
        <v>751</v>
      </c>
      <c r="D8" s="6" t="s">
        <v>82</v>
      </c>
      <c r="E8" s="4" t="s">
        <v>47</v>
      </c>
      <c r="F8" s="7">
        <v>141.59</v>
      </c>
      <c r="G8" s="7">
        <v>15.72</v>
      </c>
      <c r="H8" s="7">
        <f t="shared" si="0"/>
        <v>2225.7948</v>
      </c>
      <c r="I8" s="7">
        <f t="shared" si="2"/>
        <v>13.362</v>
      </c>
      <c r="J8" s="7">
        <f t="shared" si="1"/>
        <v>1891.92558</v>
      </c>
      <c r="K8" s="12"/>
      <c r="L8" s="12"/>
    </row>
    <row r="9" customHeight="1" spans="1:12">
      <c r="A9" s="4" t="s">
        <v>667</v>
      </c>
      <c r="B9" s="4" t="s">
        <v>752</v>
      </c>
      <c r="C9" s="6" t="s">
        <v>540</v>
      </c>
      <c r="D9" s="6" t="s">
        <v>541</v>
      </c>
      <c r="E9" s="4" t="s">
        <v>47</v>
      </c>
      <c r="F9" s="7">
        <v>746.67</v>
      </c>
      <c r="G9" s="7">
        <v>10.7</v>
      </c>
      <c r="H9" s="7">
        <f t="shared" si="0"/>
        <v>7989.369</v>
      </c>
      <c r="I9" s="7">
        <f t="shared" si="2"/>
        <v>9.095</v>
      </c>
      <c r="J9" s="7">
        <f t="shared" si="1"/>
        <v>6790.96365</v>
      </c>
      <c r="K9" s="12"/>
      <c r="L9" s="12"/>
    </row>
    <row r="10" customHeight="1" spans="1:12">
      <c r="A10" s="4" t="s">
        <v>669</v>
      </c>
      <c r="B10" s="4" t="s">
        <v>753</v>
      </c>
      <c r="C10" s="6" t="s">
        <v>543</v>
      </c>
      <c r="D10" s="6" t="s">
        <v>90</v>
      </c>
      <c r="E10" s="4" t="s">
        <v>47</v>
      </c>
      <c r="F10" s="7">
        <v>424.32</v>
      </c>
      <c r="G10" s="7">
        <v>9.63</v>
      </c>
      <c r="H10" s="7">
        <f t="shared" si="0"/>
        <v>4086.2016</v>
      </c>
      <c r="I10" s="7">
        <f t="shared" si="2"/>
        <v>8.1855</v>
      </c>
      <c r="J10" s="7">
        <f t="shared" si="1"/>
        <v>3473.27136</v>
      </c>
      <c r="K10" s="12"/>
      <c r="L10" s="12"/>
    </row>
    <row r="11" customHeight="1" spans="1:12">
      <c r="A11" s="4" t="s">
        <v>520</v>
      </c>
      <c r="B11" s="4" t="s">
        <v>754</v>
      </c>
      <c r="C11" s="6" t="s">
        <v>672</v>
      </c>
      <c r="D11" s="6" t="s">
        <v>94</v>
      </c>
      <c r="E11" s="4" t="s">
        <v>47</v>
      </c>
      <c r="F11" s="7">
        <v>817.84</v>
      </c>
      <c r="G11" s="7">
        <v>9.28</v>
      </c>
      <c r="H11" s="7">
        <f t="shared" si="0"/>
        <v>7589.5552</v>
      </c>
      <c r="I11" s="7">
        <f t="shared" si="2"/>
        <v>7.888</v>
      </c>
      <c r="J11" s="7">
        <f t="shared" si="1"/>
        <v>6451.12192</v>
      </c>
      <c r="K11" s="12"/>
      <c r="L11" s="12"/>
    </row>
    <row r="12" customHeight="1" spans="1:12">
      <c r="A12" s="4" t="s">
        <v>55</v>
      </c>
      <c r="B12" s="4" t="s">
        <v>755</v>
      </c>
      <c r="C12" s="6" t="s">
        <v>545</v>
      </c>
      <c r="D12" s="6" t="s">
        <v>98</v>
      </c>
      <c r="E12" s="4" t="s">
        <v>47</v>
      </c>
      <c r="F12" s="7">
        <v>966.06</v>
      </c>
      <c r="G12" s="7">
        <v>7.25</v>
      </c>
      <c r="H12" s="7">
        <f t="shared" si="0"/>
        <v>7003.935</v>
      </c>
      <c r="I12" s="7">
        <f t="shared" si="2"/>
        <v>6.1625</v>
      </c>
      <c r="J12" s="7">
        <f t="shared" si="1"/>
        <v>5953.34475</v>
      </c>
      <c r="K12" s="12"/>
      <c r="L12" s="12"/>
    </row>
    <row r="13" customHeight="1" spans="1:12">
      <c r="A13" s="4" t="s">
        <v>527</v>
      </c>
      <c r="B13" s="4" t="s">
        <v>756</v>
      </c>
      <c r="C13" s="6" t="s">
        <v>547</v>
      </c>
      <c r="D13" s="6" t="s">
        <v>102</v>
      </c>
      <c r="E13" s="4" t="s">
        <v>47</v>
      </c>
      <c r="F13" s="7">
        <v>838.85</v>
      </c>
      <c r="G13" s="7">
        <v>8.36</v>
      </c>
      <c r="H13" s="7">
        <f t="shared" si="0"/>
        <v>7012.786</v>
      </c>
      <c r="I13" s="7">
        <f t="shared" si="2"/>
        <v>7.106</v>
      </c>
      <c r="J13" s="7">
        <f t="shared" si="1"/>
        <v>5960.8681</v>
      </c>
      <c r="K13" s="12"/>
      <c r="L13" s="12"/>
    </row>
    <row r="14" customHeight="1" spans="1:12">
      <c r="A14" s="4" t="s">
        <v>59</v>
      </c>
      <c r="B14" s="4" t="s">
        <v>757</v>
      </c>
      <c r="C14" s="6" t="s">
        <v>758</v>
      </c>
      <c r="D14" s="6" t="s">
        <v>759</v>
      </c>
      <c r="E14" s="4" t="s">
        <v>760</v>
      </c>
      <c r="F14" s="7">
        <v>178.67</v>
      </c>
      <c r="G14" s="7">
        <v>17.53</v>
      </c>
      <c r="H14" s="7">
        <f t="shared" si="0"/>
        <v>3132.0851</v>
      </c>
      <c r="I14" s="7">
        <f t="shared" si="2"/>
        <v>14.9005</v>
      </c>
      <c r="J14" s="7">
        <f t="shared" si="1"/>
        <v>2662.272335</v>
      </c>
      <c r="K14" s="12"/>
      <c r="L14" s="12"/>
    </row>
    <row r="15" customHeight="1" spans="1:12">
      <c r="A15" s="4" t="s">
        <v>63</v>
      </c>
      <c r="B15" s="4" t="s">
        <v>761</v>
      </c>
      <c r="C15" s="6" t="s">
        <v>762</v>
      </c>
      <c r="D15" s="6" t="s">
        <v>763</v>
      </c>
      <c r="E15" s="4" t="s">
        <v>760</v>
      </c>
      <c r="F15" s="7">
        <v>19.85</v>
      </c>
      <c r="G15" s="7">
        <v>154.08</v>
      </c>
      <c r="H15" s="7">
        <f t="shared" si="0"/>
        <v>3058.488</v>
      </c>
      <c r="I15" s="7">
        <f t="shared" si="2"/>
        <v>130.968</v>
      </c>
      <c r="J15" s="7">
        <f t="shared" si="1"/>
        <v>2599.7148</v>
      </c>
      <c r="K15" s="12"/>
      <c r="L15" s="12"/>
    </row>
    <row r="16" customHeight="1" spans="1:12">
      <c r="A16" s="4" t="s">
        <v>67</v>
      </c>
      <c r="B16" s="4" t="s">
        <v>764</v>
      </c>
      <c r="C16" s="6" t="s">
        <v>765</v>
      </c>
      <c r="D16" s="6" t="s">
        <v>766</v>
      </c>
      <c r="E16" s="4" t="s">
        <v>760</v>
      </c>
      <c r="F16" s="7">
        <v>158.82</v>
      </c>
      <c r="G16" s="7">
        <v>6.7</v>
      </c>
      <c r="H16" s="7">
        <f t="shared" si="0"/>
        <v>1064.094</v>
      </c>
      <c r="I16" s="7">
        <f t="shared" si="2"/>
        <v>5.695</v>
      </c>
      <c r="J16" s="7">
        <f t="shared" si="1"/>
        <v>904.4799</v>
      </c>
      <c r="K16" s="12"/>
      <c r="L16" s="12"/>
    </row>
    <row r="17" customHeight="1" spans="1:12">
      <c r="A17" s="4" t="s">
        <v>71</v>
      </c>
      <c r="B17" s="4" t="s">
        <v>767</v>
      </c>
      <c r="C17" s="6" t="s">
        <v>768</v>
      </c>
      <c r="D17" s="6" t="s">
        <v>769</v>
      </c>
      <c r="E17" s="4" t="s">
        <v>760</v>
      </c>
      <c r="F17" s="7">
        <v>19.85</v>
      </c>
      <c r="G17" s="7">
        <v>15.61</v>
      </c>
      <c r="H17" s="7">
        <f t="shared" si="0"/>
        <v>309.8585</v>
      </c>
      <c r="I17" s="7">
        <f t="shared" si="2"/>
        <v>13.2685</v>
      </c>
      <c r="J17" s="7">
        <f t="shared" si="1"/>
        <v>263.379725</v>
      </c>
      <c r="K17" s="12"/>
      <c r="L17" s="12"/>
    </row>
    <row r="18" customHeight="1" spans="1:12">
      <c r="A18" s="4" t="s">
        <v>42</v>
      </c>
      <c r="B18" s="4" t="s">
        <v>42</v>
      </c>
      <c r="C18" s="4" t="s">
        <v>231</v>
      </c>
      <c r="D18" s="4"/>
      <c r="E18" s="4" t="s">
        <v>42</v>
      </c>
      <c r="F18" s="7" t="s">
        <v>42</v>
      </c>
      <c r="G18" s="7" t="s">
        <v>42</v>
      </c>
      <c r="H18" s="7">
        <f>SUM(H6:H17)</f>
        <v>49481.8564</v>
      </c>
      <c r="I18" s="7"/>
      <c r="J18" s="7">
        <f>SUM(J6:J17)</f>
        <v>42059.57794</v>
      </c>
      <c r="K18" s="12"/>
      <c r="L18" s="12"/>
    </row>
    <row r="19" customHeight="1" spans="1:12">
      <c r="A19" s="4" t="s">
        <v>42</v>
      </c>
      <c r="B19" s="4" t="s">
        <v>42</v>
      </c>
      <c r="C19" s="4" t="s">
        <v>232</v>
      </c>
      <c r="D19" s="4"/>
      <c r="E19" s="4" t="s">
        <v>42</v>
      </c>
      <c r="F19" s="7" t="s">
        <v>42</v>
      </c>
      <c r="G19" s="7" t="s">
        <v>42</v>
      </c>
      <c r="H19" s="7"/>
      <c r="I19" s="7"/>
      <c r="J19" s="7"/>
      <c r="K19" s="12"/>
      <c r="L19" s="12"/>
    </row>
    <row r="20" customHeight="1" spans="1:12">
      <c r="A20" s="4" t="s">
        <v>75</v>
      </c>
      <c r="B20" s="4" t="s">
        <v>770</v>
      </c>
      <c r="C20" s="6" t="s">
        <v>771</v>
      </c>
      <c r="D20" s="6" t="s">
        <v>772</v>
      </c>
      <c r="E20" s="4" t="s">
        <v>47</v>
      </c>
      <c r="F20" s="7">
        <v>480.72</v>
      </c>
      <c r="G20" s="7">
        <v>144.43</v>
      </c>
      <c r="H20" s="7">
        <f t="shared" si="0"/>
        <v>69430.3896</v>
      </c>
      <c r="I20" s="7">
        <f t="shared" si="2"/>
        <v>122.7655</v>
      </c>
      <c r="J20" s="7">
        <f t="shared" si="1"/>
        <v>59015.83116</v>
      </c>
      <c r="K20" s="12"/>
      <c r="L20" s="12"/>
    </row>
    <row r="21" customHeight="1" spans="1:12">
      <c r="A21" s="4" t="s">
        <v>79</v>
      </c>
      <c r="B21" s="4" t="s">
        <v>773</v>
      </c>
      <c r="C21" s="6" t="s">
        <v>774</v>
      </c>
      <c r="D21" s="6" t="s">
        <v>775</v>
      </c>
      <c r="E21" s="4" t="s">
        <v>47</v>
      </c>
      <c r="F21" s="7">
        <v>323.92</v>
      </c>
      <c r="G21" s="7">
        <v>176.49</v>
      </c>
      <c r="H21" s="7">
        <f t="shared" si="0"/>
        <v>57168.6408</v>
      </c>
      <c r="I21" s="7">
        <f t="shared" si="2"/>
        <v>150.0165</v>
      </c>
      <c r="J21" s="7">
        <f t="shared" si="1"/>
        <v>48593.34468</v>
      </c>
      <c r="K21" s="12"/>
      <c r="L21" s="12"/>
    </row>
    <row r="22" customHeight="1" spans="1:12">
      <c r="A22" s="4" t="s">
        <v>83</v>
      </c>
      <c r="B22" s="4" t="s">
        <v>776</v>
      </c>
      <c r="C22" s="6" t="s">
        <v>623</v>
      </c>
      <c r="D22" s="6" t="s">
        <v>304</v>
      </c>
      <c r="E22" s="4" t="s">
        <v>111</v>
      </c>
      <c r="F22" s="7">
        <v>3</v>
      </c>
      <c r="G22" s="7">
        <v>906.11</v>
      </c>
      <c r="H22" s="7">
        <f t="shared" si="0"/>
        <v>2718.33</v>
      </c>
      <c r="I22" s="7">
        <f t="shared" si="2"/>
        <v>770.1935</v>
      </c>
      <c r="J22" s="7">
        <f t="shared" si="1"/>
        <v>2310.5805</v>
      </c>
      <c r="K22" s="12"/>
      <c r="L22" s="12"/>
    </row>
    <row r="23" customHeight="1" spans="1:12">
      <c r="A23" s="4" t="s">
        <v>87</v>
      </c>
      <c r="B23" s="4" t="s">
        <v>777</v>
      </c>
      <c r="C23" s="6" t="s">
        <v>625</v>
      </c>
      <c r="D23" s="6" t="s">
        <v>308</v>
      </c>
      <c r="E23" s="4" t="s">
        <v>111</v>
      </c>
      <c r="F23" s="7">
        <v>6</v>
      </c>
      <c r="G23" s="7">
        <v>992.45</v>
      </c>
      <c r="H23" s="7">
        <f t="shared" si="0"/>
        <v>5954.7</v>
      </c>
      <c r="I23" s="7">
        <f t="shared" si="2"/>
        <v>843.5825</v>
      </c>
      <c r="J23" s="7">
        <f t="shared" si="1"/>
        <v>5061.495</v>
      </c>
      <c r="K23" s="12"/>
      <c r="L23" s="12"/>
    </row>
    <row r="24" customHeight="1" spans="1:12">
      <c r="A24" s="4" t="s">
        <v>91</v>
      </c>
      <c r="B24" s="4" t="s">
        <v>778</v>
      </c>
      <c r="C24" s="6" t="s">
        <v>344</v>
      </c>
      <c r="D24" s="6" t="s">
        <v>345</v>
      </c>
      <c r="E24" s="4" t="s">
        <v>111</v>
      </c>
      <c r="F24" s="7">
        <v>2</v>
      </c>
      <c r="G24" s="7">
        <v>105.05</v>
      </c>
      <c r="H24" s="7">
        <f t="shared" si="0"/>
        <v>210.1</v>
      </c>
      <c r="I24" s="7">
        <f t="shared" si="2"/>
        <v>89.2925</v>
      </c>
      <c r="J24" s="7">
        <f t="shared" si="1"/>
        <v>178.585</v>
      </c>
      <c r="K24" s="12"/>
      <c r="L24" s="12"/>
    </row>
    <row r="25" customHeight="1" spans="1:12">
      <c r="A25" s="4" t="s">
        <v>95</v>
      </c>
      <c r="B25" s="4" t="s">
        <v>779</v>
      </c>
      <c r="C25" s="6" t="s">
        <v>780</v>
      </c>
      <c r="D25" s="6" t="s">
        <v>781</v>
      </c>
      <c r="E25" s="4" t="s">
        <v>370</v>
      </c>
      <c r="F25" s="7">
        <v>4</v>
      </c>
      <c r="G25" s="7">
        <v>1048.18</v>
      </c>
      <c r="H25" s="7">
        <f t="shared" si="0"/>
        <v>4192.72</v>
      </c>
      <c r="I25" s="7">
        <f t="shared" si="2"/>
        <v>890.953</v>
      </c>
      <c r="J25" s="7">
        <f t="shared" si="1"/>
        <v>3563.812</v>
      </c>
      <c r="K25" s="12"/>
      <c r="L25" s="12"/>
    </row>
    <row r="26" customHeight="1" spans="1:12">
      <c r="A26" s="4" t="s">
        <v>99</v>
      </c>
      <c r="B26" s="4" t="s">
        <v>782</v>
      </c>
      <c r="C26" s="6" t="s">
        <v>783</v>
      </c>
      <c r="D26" s="6" t="s">
        <v>784</v>
      </c>
      <c r="E26" s="4" t="s">
        <v>370</v>
      </c>
      <c r="F26" s="7">
        <v>9</v>
      </c>
      <c r="G26" s="7">
        <v>1259.4</v>
      </c>
      <c r="H26" s="7">
        <f t="shared" si="0"/>
        <v>11334.6</v>
      </c>
      <c r="I26" s="7">
        <f t="shared" si="2"/>
        <v>1070.49</v>
      </c>
      <c r="J26" s="7">
        <f t="shared" si="1"/>
        <v>9634.41</v>
      </c>
      <c r="K26" s="12"/>
      <c r="L26" s="12"/>
    </row>
    <row r="27" customHeight="1" spans="1:12">
      <c r="A27" s="4" t="s">
        <v>103</v>
      </c>
      <c r="B27" s="4" t="s">
        <v>785</v>
      </c>
      <c r="C27" s="6" t="s">
        <v>786</v>
      </c>
      <c r="D27" s="6" t="s">
        <v>787</v>
      </c>
      <c r="E27" s="4" t="s">
        <v>788</v>
      </c>
      <c r="F27" s="7">
        <v>2</v>
      </c>
      <c r="G27" s="7">
        <v>3906.81</v>
      </c>
      <c r="H27" s="7">
        <f t="shared" si="0"/>
        <v>7813.62</v>
      </c>
      <c r="I27" s="7">
        <f t="shared" si="2"/>
        <v>3320.7885</v>
      </c>
      <c r="J27" s="7">
        <f t="shared" si="1"/>
        <v>6641.577</v>
      </c>
      <c r="K27" s="12"/>
      <c r="L27" s="12"/>
    </row>
    <row r="28" customHeight="1" spans="1:12">
      <c r="A28" s="4" t="s">
        <v>107</v>
      </c>
      <c r="B28" s="4" t="s">
        <v>789</v>
      </c>
      <c r="C28" s="6" t="s">
        <v>758</v>
      </c>
      <c r="D28" s="6" t="s">
        <v>759</v>
      </c>
      <c r="E28" s="4" t="s">
        <v>760</v>
      </c>
      <c r="F28" s="7">
        <v>338.05</v>
      </c>
      <c r="G28" s="7">
        <v>17.53</v>
      </c>
      <c r="H28" s="7">
        <f t="shared" si="0"/>
        <v>5926.0165</v>
      </c>
      <c r="I28" s="7">
        <f t="shared" si="2"/>
        <v>14.9005</v>
      </c>
      <c r="J28" s="7">
        <f t="shared" si="1"/>
        <v>5037.114025</v>
      </c>
      <c r="K28" s="12"/>
      <c r="L28" s="12"/>
    </row>
    <row r="29" customHeight="1" spans="1:12">
      <c r="A29" s="4" t="s">
        <v>112</v>
      </c>
      <c r="B29" s="4" t="s">
        <v>790</v>
      </c>
      <c r="C29" s="6" t="s">
        <v>765</v>
      </c>
      <c r="D29" s="6" t="s">
        <v>766</v>
      </c>
      <c r="E29" s="4" t="s">
        <v>760</v>
      </c>
      <c r="F29" s="7">
        <v>334.16</v>
      </c>
      <c r="G29" s="7">
        <v>6.7</v>
      </c>
      <c r="H29" s="7">
        <f t="shared" si="0"/>
        <v>2238.872</v>
      </c>
      <c r="I29" s="7">
        <f t="shared" si="2"/>
        <v>5.695</v>
      </c>
      <c r="J29" s="7">
        <f t="shared" si="1"/>
        <v>1903.0412</v>
      </c>
      <c r="K29" s="12"/>
      <c r="L29" s="12"/>
    </row>
    <row r="30" customHeight="1" spans="1:12">
      <c r="A30" s="4" t="s">
        <v>116</v>
      </c>
      <c r="B30" s="4" t="s">
        <v>791</v>
      </c>
      <c r="C30" s="6" t="s">
        <v>768</v>
      </c>
      <c r="D30" s="6" t="s">
        <v>769</v>
      </c>
      <c r="E30" s="4" t="s">
        <v>760</v>
      </c>
      <c r="F30" s="7">
        <v>3.89</v>
      </c>
      <c r="G30" s="7">
        <v>15.61</v>
      </c>
      <c r="H30" s="7">
        <f t="shared" si="0"/>
        <v>60.7229</v>
      </c>
      <c r="I30" s="7">
        <f t="shared" si="2"/>
        <v>13.2685</v>
      </c>
      <c r="J30" s="7">
        <f t="shared" si="1"/>
        <v>51.614465</v>
      </c>
      <c r="K30" s="12"/>
      <c r="L30" s="12"/>
    </row>
    <row r="31" customHeight="1" spans="1:12">
      <c r="A31" s="4" t="s">
        <v>42</v>
      </c>
      <c r="B31" s="4" t="s">
        <v>42</v>
      </c>
      <c r="C31" s="4" t="s">
        <v>231</v>
      </c>
      <c r="D31" s="4"/>
      <c r="E31" s="4" t="s">
        <v>42</v>
      </c>
      <c r="F31" s="7" t="s">
        <v>42</v>
      </c>
      <c r="G31" s="7" t="s">
        <v>42</v>
      </c>
      <c r="H31" s="7">
        <f>SUM(H20:H30)</f>
        <v>167048.7118</v>
      </c>
      <c r="I31" s="7"/>
      <c r="J31" s="7">
        <f>SUM(J20:J30)</f>
        <v>141991.40503</v>
      </c>
      <c r="K31" s="12"/>
      <c r="L31" s="12"/>
    </row>
    <row r="32" customHeight="1" spans="1:12">
      <c r="A32" s="4" t="s">
        <v>513</v>
      </c>
      <c r="B32" s="4"/>
      <c r="C32" s="4"/>
      <c r="D32" s="4"/>
      <c r="E32" s="4"/>
      <c r="F32" s="4"/>
      <c r="G32" s="4"/>
      <c r="H32" s="7">
        <f>H18+H31</f>
        <v>216530.5682</v>
      </c>
      <c r="I32" s="7"/>
      <c r="J32" s="7">
        <f>J18+J31</f>
        <v>184050.98297</v>
      </c>
      <c r="K32" s="11"/>
      <c r="L32" s="11"/>
    </row>
  </sheetData>
  <mergeCells count="17">
    <mergeCell ref="A1:H1"/>
    <mergeCell ref="A2:E2"/>
    <mergeCell ref="F2:H2"/>
    <mergeCell ref="G3:H3"/>
    <mergeCell ref="I3:J3"/>
    <mergeCell ref="K3:L3"/>
    <mergeCell ref="C5:D5"/>
    <mergeCell ref="C18:D18"/>
    <mergeCell ref="C19:D19"/>
    <mergeCell ref="C31:D31"/>
    <mergeCell ref="A32:G32"/>
    <mergeCell ref="A3:A4"/>
    <mergeCell ref="B3:B4"/>
    <mergeCell ref="C3:C4"/>
    <mergeCell ref="D3:D4"/>
    <mergeCell ref="E3:E4"/>
    <mergeCell ref="F3:F4"/>
  </mergeCells>
  <pageMargins left="0.78740157480315" right="0.78740157480315" top="0.78740157480315" bottom="0.75" header="0" footer="0"/>
  <pageSetup paperSize="9" orientation="landscape"/>
  <headerFooter/>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E.2 单项工程招标控制价投标报价汇总表(表-03)【消防】</vt:lpstr>
      <vt:lpstr>F.1.1 分部分项工程清单计价表(表-08)【消防‖地下室~</vt:lpstr>
      <vt:lpstr>F.1.1 分部分项工程清单计价表(表-08)【消防‖综合楼~</vt:lpstr>
      <vt:lpstr>F.1.1 分部分项工程清单计价表(表-08)【消防‖教学楼~</vt:lpstr>
      <vt:lpstr>F.1.1 分部分项工程清单计价表(表-08)【消防‖总平安~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WPS_1559563726</cp:lastModifiedBy>
  <dcterms:created xsi:type="dcterms:W3CDTF">2025-07-10T06:10:00Z</dcterms:created>
  <dcterms:modified xsi:type="dcterms:W3CDTF">2025-07-10T09:00:46Z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80C1DF7393DE473A908486662F4F5D20_13</vt:lpwstr>
  </property>
  <property fmtid="{D5CDD505-2E9C-101B-9397-08002B2CF9AE}" pid="3" name="KSOProductBuildVer">
    <vt:lpwstr>2052-12.1.0.21915</vt:lpwstr>
  </property>
</Properties>
</file>